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P.F. Statement for net\"/>
    </mc:Choice>
  </mc:AlternateContent>
  <bookViews>
    <workbookView xWindow="-120" yWindow="-120" windowWidth="15600" windowHeight="11760" activeTab="2"/>
  </bookViews>
  <sheets>
    <sheet name="Sheet1" sheetId="12" r:id="rId1"/>
    <sheet name="Sheet3" sheetId="13" r:id="rId2"/>
    <sheet name="Sheet4" sheetId="17" r:id="rId3"/>
    <sheet name="Sheet5" sheetId="18" r:id="rId4"/>
    <sheet name="Sheet2" sheetId="16" r:id="rId5"/>
  </sheets>
  <externalReferences>
    <externalReference r:id="rId6"/>
  </externalReferences>
  <definedNames>
    <definedName name="_xlnm.Print_Area" localSheetId="0">Sheet1!$A$1:$K$2278</definedName>
    <definedName name="_xlnm.Print_Area" localSheetId="1">Sheet3!$A$1:$I$75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0" i="17" l="1"/>
  <c r="H370" i="17"/>
  <c r="G370" i="17"/>
  <c r="F370" i="17"/>
  <c r="E370" i="17"/>
  <c r="D370" i="17"/>
  <c r="I75" i="17"/>
  <c r="H75" i="17"/>
  <c r="G75" i="17"/>
  <c r="F75" i="17"/>
  <c r="E75" i="17"/>
  <c r="D75" i="17"/>
  <c r="I2418" i="12" l="1"/>
  <c r="I2420" i="12" s="1"/>
  <c r="G2418" i="12"/>
  <c r="G2420" i="12" s="1"/>
  <c r="E2418" i="12"/>
  <c r="E2420" i="12" s="1"/>
  <c r="C2418" i="12"/>
  <c r="C2420" i="12" s="1"/>
  <c r="K2405" i="12"/>
  <c r="K2420" i="12" l="1"/>
  <c r="K2407" i="12"/>
  <c r="K2409" i="12" l="1"/>
  <c r="G2411" i="12" s="1"/>
  <c r="K2411" i="12" l="1"/>
  <c r="I2355" i="12" l="1"/>
  <c r="E2355" i="12"/>
  <c r="C2355" i="12"/>
  <c r="I2386" i="12"/>
  <c r="I2388" i="12" s="1"/>
  <c r="G2386" i="12"/>
  <c r="G2388" i="12" s="1"/>
  <c r="E2386" i="12"/>
  <c r="E2388" i="12" s="1"/>
  <c r="C2386" i="12"/>
  <c r="C2388" i="12" s="1"/>
  <c r="K2373" i="12"/>
  <c r="G2375" i="12" s="1"/>
  <c r="K2375" i="12" s="1"/>
  <c r="G2377" i="12" s="1"/>
  <c r="K2377" i="12" s="1"/>
  <c r="G2379" i="12" s="1"/>
  <c r="K2379" i="12" s="1"/>
  <c r="K2388" i="12" l="1"/>
  <c r="K2267" i="12" l="1"/>
  <c r="E2325" i="12"/>
  <c r="F73" i="13" s="1"/>
  <c r="C2274" i="12"/>
  <c r="E71" i="13" s="1"/>
  <c r="H70" i="13"/>
  <c r="E70" i="13"/>
  <c r="E69" i="13"/>
  <c r="J69" i="13" s="1"/>
  <c r="G68" i="13"/>
  <c r="F68" i="13"/>
  <c r="E68" i="13"/>
  <c r="G67" i="13"/>
  <c r="F67" i="13"/>
  <c r="E67" i="13"/>
  <c r="H66" i="13"/>
  <c r="G66" i="13"/>
  <c r="F66" i="13"/>
  <c r="E66" i="13"/>
  <c r="H65" i="13"/>
  <c r="G65" i="13"/>
  <c r="F65" i="13"/>
  <c r="E65" i="13"/>
  <c r="H74" i="13"/>
  <c r="C2357" i="12"/>
  <c r="I2298" i="12"/>
  <c r="I2300" i="12" s="1"/>
  <c r="E2298" i="12"/>
  <c r="F72" i="13" s="1"/>
  <c r="C2298" i="12"/>
  <c r="E72" i="13" s="1"/>
  <c r="E2274" i="12"/>
  <c r="E2276" i="12" s="1"/>
  <c r="F71" i="13" s="1"/>
  <c r="C2325" i="12"/>
  <c r="C2327" i="12" s="1"/>
  <c r="I2273" i="12"/>
  <c r="I2274" i="12" s="1"/>
  <c r="E2357" i="12"/>
  <c r="F74" i="13" s="1"/>
  <c r="K2342" i="12"/>
  <c r="G2344" i="12" s="1"/>
  <c r="I2325" i="12"/>
  <c r="I2327" i="12" s="1"/>
  <c r="H73" i="13" s="1"/>
  <c r="K2313" i="12"/>
  <c r="K2290" i="12"/>
  <c r="K2298" i="12" s="1"/>
  <c r="D65" i="13"/>
  <c r="K2344" i="12" l="1"/>
  <c r="G2346" i="12" s="1"/>
  <c r="K2346" i="12" s="1"/>
  <c r="G2348" i="12" s="1"/>
  <c r="K2348" i="12" s="1"/>
  <c r="G2350" i="12" s="1"/>
  <c r="K2350" i="12" s="1"/>
  <c r="G2352" i="12" s="1"/>
  <c r="K2352" i="12" s="1"/>
  <c r="E74" i="13"/>
  <c r="G2315" i="12"/>
  <c r="K2315" i="12" s="1"/>
  <c r="G2317" i="12" s="1"/>
  <c r="G2269" i="12"/>
  <c r="I2357" i="12"/>
  <c r="C2300" i="12"/>
  <c r="K2300" i="12"/>
  <c r="C2276" i="12"/>
  <c r="E2300" i="12"/>
  <c r="E73" i="13"/>
  <c r="J65" i="13"/>
  <c r="J68" i="13"/>
  <c r="J70" i="13"/>
  <c r="J67" i="13"/>
  <c r="D73" i="13"/>
  <c r="E2327" i="12"/>
  <c r="I2276" i="12"/>
  <c r="H71" i="13"/>
  <c r="H72" i="13"/>
  <c r="J66" i="13"/>
  <c r="I70" i="13"/>
  <c r="I69" i="13"/>
  <c r="K69" i="13" s="1"/>
  <c r="I68" i="13"/>
  <c r="I67" i="13"/>
  <c r="I66" i="13"/>
  <c r="I65" i="13"/>
  <c r="I64" i="13"/>
  <c r="H64" i="13"/>
  <c r="G64" i="13"/>
  <c r="F64" i="13"/>
  <c r="E64" i="13"/>
  <c r="G2355" i="12" l="1"/>
  <c r="K2269" i="12"/>
  <c r="G2271" i="12" s="1"/>
  <c r="K2271" i="12" s="1"/>
  <c r="G2273" i="12" s="1"/>
  <c r="G2274" i="12" s="1"/>
  <c r="K66" i="13"/>
  <c r="K70" i="13"/>
  <c r="K68" i="13"/>
  <c r="K65" i="13"/>
  <c r="G2357" i="12"/>
  <c r="K67" i="13"/>
  <c r="J64" i="13"/>
  <c r="K64" i="13" s="1"/>
  <c r="K2292" i="12"/>
  <c r="K82" i="13"/>
  <c r="L82" i="13"/>
  <c r="J370" i="13"/>
  <c r="H369" i="13"/>
  <c r="G369" i="13"/>
  <c r="F369" i="13"/>
  <c r="E369" i="13"/>
  <c r="H368" i="13"/>
  <c r="G368" i="13"/>
  <c r="F368" i="13"/>
  <c r="E368" i="13"/>
  <c r="H367" i="13"/>
  <c r="G367" i="13"/>
  <c r="F367" i="13"/>
  <c r="E367" i="13"/>
  <c r="H366" i="13"/>
  <c r="G366" i="13"/>
  <c r="F366" i="13"/>
  <c r="E366" i="13"/>
  <c r="H365" i="13"/>
  <c r="G365" i="13"/>
  <c r="F365" i="13"/>
  <c r="E365" i="13"/>
  <c r="H364" i="13"/>
  <c r="G364" i="13"/>
  <c r="F364" i="13"/>
  <c r="E364" i="13"/>
  <c r="H363" i="13"/>
  <c r="G363" i="13"/>
  <c r="F363" i="13"/>
  <c r="E363" i="13"/>
  <c r="H362" i="13"/>
  <c r="G362" i="13"/>
  <c r="F362" i="13"/>
  <c r="E362" i="13"/>
  <c r="H361" i="13"/>
  <c r="G361" i="13"/>
  <c r="F361" i="13"/>
  <c r="E361" i="13"/>
  <c r="H360" i="13"/>
  <c r="G360" i="13"/>
  <c r="F360" i="13"/>
  <c r="E360" i="13"/>
  <c r="H359" i="13"/>
  <c r="G359" i="13"/>
  <c r="F359" i="13"/>
  <c r="E359" i="13"/>
  <c r="H358" i="13"/>
  <c r="G358" i="13"/>
  <c r="F358" i="13"/>
  <c r="E358" i="13"/>
  <c r="H357" i="13"/>
  <c r="G357" i="13"/>
  <c r="F357" i="13"/>
  <c r="E357" i="13"/>
  <c r="H356" i="13"/>
  <c r="G356" i="13"/>
  <c r="F356" i="13"/>
  <c r="E356" i="13"/>
  <c r="H355" i="13"/>
  <c r="G355" i="13"/>
  <c r="F355" i="13"/>
  <c r="E355" i="13"/>
  <c r="H354" i="13"/>
  <c r="G354" i="13"/>
  <c r="F354" i="13"/>
  <c r="E354" i="13"/>
  <c r="H353" i="13"/>
  <c r="G353" i="13"/>
  <c r="F353" i="13"/>
  <c r="E353" i="13"/>
  <c r="H352" i="13"/>
  <c r="G352" i="13"/>
  <c r="F352" i="13"/>
  <c r="E352" i="13"/>
  <c r="H351" i="13"/>
  <c r="G351" i="13"/>
  <c r="F351" i="13"/>
  <c r="E351" i="13"/>
  <c r="H350" i="13"/>
  <c r="G350" i="13"/>
  <c r="F350" i="13"/>
  <c r="E350" i="13"/>
  <c r="H349" i="13"/>
  <c r="G349" i="13"/>
  <c r="F349" i="13"/>
  <c r="E349" i="13"/>
  <c r="H348" i="13"/>
  <c r="G348" i="13"/>
  <c r="F348" i="13"/>
  <c r="E348" i="13"/>
  <c r="H347" i="13"/>
  <c r="G347" i="13"/>
  <c r="F347" i="13"/>
  <c r="E347" i="13"/>
  <c r="H346" i="13"/>
  <c r="G346" i="13"/>
  <c r="F346" i="13"/>
  <c r="E346" i="13"/>
  <c r="H345" i="13"/>
  <c r="G345" i="13"/>
  <c r="F345" i="13"/>
  <c r="E345" i="13"/>
  <c r="H344" i="13"/>
  <c r="G344" i="13"/>
  <c r="F344" i="13"/>
  <c r="E344" i="13"/>
  <c r="H343" i="13"/>
  <c r="G343" i="13"/>
  <c r="F343" i="13"/>
  <c r="E343" i="13"/>
  <c r="H342" i="13"/>
  <c r="G342" i="13"/>
  <c r="F342" i="13"/>
  <c r="E342" i="13"/>
  <c r="H341" i="13"/>
  <c r="G341" i="13"/>
  <c r="F341" i="13"/>
  <c r="E341" i="13"/>
  <c r="H340" i="13"/>
  <c r="G340" i="13"/>
  <c r="F340" i="13"/>
  <c r="E340" i="13"/>
  <c r="H339" i="13"/>
  <c r="G339" i="13"/>
  <c r="F339" i="13"/>
  <c r="E339" i="13"/>
  <c r="H338" i="13"/>
  <c r="G338" i="13"/>
  <c r="F338" i="13"/>
  <c r="E338" i="13"/>
  <c r="H337" i="13"/>
  <c r="G337" i="13"/>
  <c r="F337" i="13"/>
  <c r="E337" i="13"/>
  <c r="H336" i="13"/>
  <c r="G336" i="13"/>
  <c r="F336" i="13"/>
  <c r="E336" i="13"/>
  <c r="H335" i="13"/>
  <c r="G335" i="13"/>
  <c r="F335" i="13"/>
  <c r="E335" i="13"/>
  <c r="H334" i="13"/>
  <c r="G334" i="13"/>
  <c r="F334" i="13"/>
  <c r="E334" i="13"/>
  <c r="H333" i="13"/>
  <c r="G333" i="13"/>
  <c r="F333" i="13"/>
  <c r="E333" i="13"/>
  <c r="H332" i="13"/>
  <c r="G332" i="13"/>
  <c r="F332" i="13"/>
  <c r="E332" i="13"/>
  <c r="H331" i="13"/>
  <c r="G331" i="13"/>
  <c r="F331" i="13"/>
  <c r="E331" i="13"/>
  <c r="H330" i="13"/>
  <c r="G330" i="13"/>
  <c r="F330" i="13"/>
  <c r="E330" i="13"/>
  <c r="H329" i="13"/>
  <c r="G329" i="13"/>
  <c r="F329" i="13"/>
  <c r="E329" i="13"/>
  <c r="H328" i="13"/>
  <c r="G328" i="13"/>
  <c r="F328" i="13"/>
  <c r="E328" i="13"/>
  <c r="H327" i="13"/>
  <c r="G327" i="13"/>
  <c r="F327" i="13"/>
  <c r="E327" i="13"/>
  <c r="H326" i="13"/>
  <c r="G326" i="13"/>
  <c r="F326" i="13"/>
  <c r="E326" i="13"/>
  <c r="H325" i="13"/>
  <c r="G325" i="13"/>
  <c r="F325" i="13"/>
  <c r="E325" i="13"/>
  <c r="H324" i="13"/>
  <c r="G324" i="13"/>
  <c r="F324" i="13"/>
  <c r="E324" i="13"/>
  <c r="H323" i="13"/>
  <c r="G323" i="13"/>
  <c r="F323" i="13"/>
  <c r="E323" i="13"/>
  <c r="H322" i="13"/>
  <c r="G322" i="13"/>
  <c r="F322" i="13"/>
  <c r="E322" i="13"/>
  <c r="H321" i="13"/>
  <c r="G321" i="13"/>
  <c r="F321" i="13"/>
  <c r="E321" i="13"/>
  <c r="H320" i="13"/>
  <c r="G320" i="13"/>
  <c r="F320" i="13"/>
  <c r="E320" i="13"/>
  <c r="H319" i="13"/>
  <c r="G319" i="13"/>
  <c r="F319" i="13"/>
  <c r="E319" i="13"/>
  <c r="H318" i="13"/>
  <c r="G318" i="13"/>
  <c r="F318" i="13"/>
  <c r="E318" i="13"/>
  <c r="H317" i="13"/>
  <c r="G317" i="13"/>
  <c r="F317" i="13"/>
  <c r="E317" i="13"/>
  <c r="H316" i="13"/>
  <c r="G316" i="13"/>
  <c r="F316" i="13"/>
  <c r="E316" i="13"/>
  <c r="H315" i="13"/>
  <c r="G315" i="13"/>
  <c r="F315" i="13"/>
  <c r="E315" i="13"/>
  <c r="H314" i="13"/>
  <c r="G314" i="13"/>
  <c r="F314" i="13"/>
  <c r="E314" i="13"/>
  <c r="H313" i="13"/>
  <c r="G313" i="13"/>
  <c r="F313" i="13"/>
  <c r="E313" i="13"/>
  <c r="H312" i="13"/>
  <c r="G312" i="13"/>
  <c r="F312" i="13"/>
  <c r="E312" i="13"/>
  <c r="H311" i="13"/>
  <c r="G311" i="13"/>
  <c r="F311" i="13"/>
  <c r="E311" i="13"/>
  <c r="H310" i="13"/>
  <c r="G310" i="13"/>
  <c r="F310" i="13"/>
  <c r="E310" i="13"/>
  <c r="H309" i="13"/>
  <c r="G309" i="13"/>
  <c r="F309" i="13"/>
  <c r="E309" i="13"/>
  <c r="H308" i="13"/>
  <c r="G308" i="13"/>
  <c r="F308" i="13"/>
  <c r="E308" i="13"/>
  <c r="H307" i="13"/>
  <c r="G307" i="13"/>
  <c r="F307" i="13"/>
  <c r="E307" i="13"/>
  <c r="H306" i="13"/>
  <c r="G306" i="13"/>
  <c r="F306" i="13"/>
  <c r="E306" i="13"/>
  <c r="H305" i="13"/>
  <c r="G305" i="13"/>
  <c r="F305" i="13"/>
  <c r="E305" i="13"/>
  <c r="H304" i="13"/>
  <c r="G304" i="13"/>
  <c r="F304" i="13"/>
  <c r="E304" i="13"/>
  <c r="H303" i="13"/>
  <c r="G303" i="13"/>
  <c r="F303" i="13"/>
  <c r="E303" i="13"/>
  <c r="H302" i="13"/>
  <c r="G302" i="13"/>
  <c r="F302" i="13"/>
  <c r="E302" i="13"/>
  <c r="H301" i="13"/>
  <c r="G301" i="13"/>
  <c r="F301" i="13"/>
  <c r="E301" i="13"/>
  <c r="H300" i="13"/>
  <c r="G300" i="13"/>
  <c r="F300" i="13"/>
  <c r="E300" i="13"/>
  <c r="H299" i="13"/>
  <c r="G299" i="13"/>
  <c r="F299" i="13"/>
  <c r="E299" i="13"/>
  <c r="H298" i="13"/>
  <c r="G298" i="13"/>
  <c r="F298" i="13"/>
  <c r="E298" i="13"/>
  <c r="H297" i="13"/>
  <c r="G297" i="13"/>
  <c r="F297" i="13"/>
  <c r="E297" i="13"/>
  <c r="H296" i="13"/>
  <c r="G296" i="13"/>
  <c r="F296" i="13"/>
  <c r="E296" i="13"/>
  <c r="H295" i="13"/>
  <c r="G295" i="13"/>
  <c r="F295" i="13"/>
  <c r="E295" i="13"/>
  <c r="H294" i="13"/>
  <c r="G294" i="13"/>
  <c r="F294" i="13"/>
  <c r="E294" i="13"/>
  <c r="H293" i="13"/>
  <c r="G293" i="13"/>
  <c r="F293" i="13"/>
  <c r="E293" i="13"/>
  <c r="H292" i="13"/>
  <c r="G292" i="13"/>
  <c r="F292" i="13"/>
  <c r="E292" i="13"/>
  <c r="H291" i="13"/>
  <c r="G291" i="13"/>
  <c r="F291" i="13"/>
  <c r="E291" i="13"/>
  <c r="H290" i="13"/>
  <c r="G290" i="13"/>
  <c r="F290" i="13"/>
  <c r="E290" i="13"/>
  <c r="H289" i="13"/>
  <c r="G289" i="13"/>
  <c r="F289" i="13"/>
  <c r="E289" i="13"/>
  <c r="H288" i="13"/>
  <c r="G288" i="13"/>
  <c r="F288" i="13"/>
  <c r="E288" i="13"/>
  <c r="H287" i="13"/>
  <c r="G287" i="13"/>
  <c r="F287" i="13"/>
  <c r="E287" i="13"/>
  <c r="H286" i="13"/>
  <c r="G286" i="13"/>
  <c r="F286" i="13"/>
  <c r="E286" i="13"/>
  <c r="H285" i="13"/>
  <c r="G285" i="13"/>
  <c r="F285" i="13"/>
  <c r="E285" i="13"/>
  <c r="H284" i="13"/>
  <c r="G284" i="13"/>
  <c r="F284" i="13"/>
  <c r="E284" i="13"/>
  <c r="H283" i="13"/>
  <c r="G283" i="13"/>
  <c r="F283" i="13"/>
  <c r="E283" i="13"/>
  <c r="H282" i="13"/>
  <c r="G282" i="13"/>
  <c r="F282" i="13"/>
  <c r="E282" i="13"/>
  <c r="H281" i="13"/>
  <c r="G281" i="13"/>
  <c r="F281" i="13"/>
  <c r="E281" i="13"/>
  <c r="H280" i="13"/>
  <c r="G280" i="13"/>
  <c r="F280" i="13"/>
  <c r="E280" i="13"/>
  <c r="H279" i="13"/>
  <c r="G279" i="13"/>
  <c r="F279" i="13"/>
  <c r="E279" i="13"/>
  <c r="H278" i="13"/>
  <c r="G278" i="13"/>
  <c r="F278" i="13"/>
  <c r="E278" i="13"/>
  <c r="H277" i="13"/>
  <c r="G277" i="13"/>
  <c r="F277" i="13"/>
  <c r="E277" i="13"/>
  <c r="H276" i="13"/>
  <c r="G276" i="13"/>
  <c r="F276" i="13"/>
  <c r="E276" i="13"/>
  <c r="H275" i="13"/>
  <c r="G275" i="13"/>
  <c r="F275" i="13"/>
  <c r="E275" i="13"/>
  <c r="H274" i="13"/>
  <c r="G274" i="13"/>
  <c r="F274" i="13"/>
  <c r="E274" i="13"/>
  <c r="H273" i="13"/>
  <c r="G273" i="13"/>
  <c r="F273" i="13"/>
  <c r="E273" i="13"/>
  <c r="H272" i="13"/>
  <c r="G272" i="13"/>
  <c r="F272" i="13"/>
  <c r="E272" i="13"/>
  <c r="H271" i="13"/>
  <c r="G271" i="13"/>
  <c r="F271" i="13"/>
  <c r="E271" i="13"/>
  <c r="H270" i="13"/>
  <c r="G270" i="13"/>
  <c r="F270" i="13"/>
  <c r="E270" i="13"/>
  <c r="H269" i="13"/>
  <c r="G269" i="13"/>
  <c r="F269" i="13"/>
  <c r="E269" i="13"/>
  <c r="H268" i="13"/>
  <c r="G268" i="13"/>
  <c r="F268" i="13"/>
  <c r="E268" i="13"/>
  <c r="H267" i="13"/>
  <c r="G267" i="13"/>
  <c r="F267" i="13"/>
  <c r="E267" i="13"/>
  <c r="H266" i="13"/>
  <c r="G266" i="13"/>
  <c r="F266" i="13"/>
  <c r="E266" i="13"/>
  <c r="H265" i="13"/>
  <c r="G265" i="13"/>
  <c r="F265" i="13"/>
  <c r="E265" i="13"/>
  <c r="H264" i="13"/>
  <c r="G264" i="13"/>
  <c r="F264" i="13"/>
  <c r="E264" i="13"/>
  <c r="H263" i="13"/>
  <c r="G263" i="13"/>
  <c r="F263" i="13"/>
  <c r="E263" i="13"/>
  <c r="H262" i="13"/>
  <c r="G262" i="13"/>
  <c r="F262" i="13"/>
  <c r="E262" i="13"/>
  <c r="H261" i="13"/>
  <c r="G261" i="13"/>
  <c r="F261" i="13"/>
  <c r="E261" i="13"/>
  <c r="H260" i="13"/>
  <c r="G260" i="13"/>
  <c r="F260" i="13"/>
  <c r="E260" i="13"/>
  <c r="H259" i="13"/>
  <c r="G259" i="13"/>
  <c r="F259" i="13"/>
  <c r="E259" i="13"/>
  <c r="H258" i="13"/>
  <c r="G258" i="13"/>
  <c r="F258" i="13"/>
  <c r="E258" i="13"/>
  <c r="H257" i="13"/>
  <c r="G257" i="13"/>
  <c r="F257" i="13"/>
  <c r="E257" i="13"/>
  <c r="H256" i="13"/>
  <c r="G256" i="13"/>
  <c r="F256" i="13"/>
  <c r="E256" i="13"/>
  <c r="H255" i="13"/>
  <c r="G255" i="13"/>
  <c r="F255" i="13"/>
  <c r="E255" i="13"/>
  <c r="H254" i="13"/>
  <c r="G254" i="13"/>
  <c r="F254" i="13"/>
  <c r="E254" i="13"/>
  <c r="H253" i="13"/>
  <c r="G253" i="13"/>
  <c r="F253" i="13"/>
  <c r="E253" i="13"/>
  <c r="H252" i="13"/>
  <c r="G252" i="13"/>
  <c r="F252" i="13"/>
  <c r="E252" i="13"/>
  <c r="H251" i="13"/>
  <c r="G251" i="13"/>
  <c r="F251" i="13"/>
  <c r="E251" i="13"/>
  <c r="H250" i="13"/>
  <c r="G250" i="13"/>
  <c r="F250" i="13"/>
  <c r="E250" i="13"/>
  <c r="H249" i="13"/>
  <c r="G249" i="13"/>
  <c r="F249" i="13"/>
  <c r="E249" i="13"/>
  <c r="H248" i="13"/>
  <c r="G248" i="13"/>
  <c r="F248" i="13"/>
  <c r="E248" i="13"/>
  <c r="H247" i="13"/>
  <c r="G247" i="13"/>
  <c r="F247" i="13"/>
  <c r="E247" i="13"/>
  <c r="H246" i="13"/>
  <c r="G246" i="13"/>
  <c r="F246" i="13"/>
  <c r="E246" i="13"/>
  <c r="H245" i="13"/>
  <c r="G245" i="13"/>
  <c r="F245" i="13"/>
  <c r="E245" i="13"/>
  <c r="H244" i="13"/>
  <c r="G244" i="13"/>
  <c r="F244" i="13"/>
  <c r="E244" i="13"/>
  <c r="H243" i="13"/>
  <c r="G243" i="13"/>
  <c r="F243" i="13"/>
  <c r="E243" i="13"/>
  <c r="H242" i="13"/>
  <c r="G242" i="13"/>
  <c r="F242" i="13"/>
  <c r="E242" i="13"/>
  <c r="H241" i="13"/>
  <c r="G241" i="13"/>
  <c r="F241" i="13"/>
  <c r="E241" i="13"/>
  <c r="H240" i="13"/>
  <c r="G240" i="13"/>
  <c r="F240" i="13"/>
  <c r="E240" i="13"/>
  <c r="H239" i="13"/>
  <c r="G239" i="13"/>
  <c r="F239" i="13"/>
  <c r="E239" i="13"/>
  <c r="H238" i="13"/>
  <c r="G238" i="13"/>
  <c r="F238" i="13"/>
  <c r="E238" i="13"/>
  <c r="H237" i="13"/>
  <c r="G237" i="13"/>
  <c r="F237" i="13"/>
  <c r="E237" i="13"/>
  <c r="H236" i="13"/>
  <c r="G236" i="13"/>
  <c r="F236" i="13"/>
  <c r="E236" i="13"/>
  <c r="H235" i="13"/>
  <c r="G235" i="13"/>
  <c r="F235" i="13"/>
  <c r="E235" i="13"/>
  <c r="H234" i="13"/>
  <c r="G234" i="13"/>
  <c r="F234" i="13"/>
  <c r="E234" i="13"/>
  <c r="H233" i="13"/>
  <c r="G233" i="13"/>
  <c r="F233" i="13"/>
  <c r="E233" i="13"/>
  <c r="H232" i="13"/>
  <c r="G232" i="13"/>
  <c r="F232" i="13"/>
  <c r="E232" i="13"/>
  <c r="H231" i="13"/>
  <c r="G231" i="13"/>
  <c r="F231" i="13"/>
  <c r="E231" i="13"/>
  <c r="H230" i="13"/>
  <c r="G230" i="13"/>
  <c r="F230" i="13"/>
  <c r="E230" i="13"/>
  <c r="H229" i="13"/>
  <c r="G229" i="13"/>
  <c r="F229" i="13"/>
  <c r="E229" i="13"/>
  <c r="H228" i="13"/>
  <c r="G228" i="13"/>
  <c r="F228" i="13"/>
  <c r="E228" i="13"/>
  <c r="H227" i="13"/>
  <c r="G227" i="13"/>
  <c r="F227" i="13"/>
  <c r="E227" i="13"/>
  <c r="H226" i="13"/>
  <c r="G226" i="13"/>
  <c r="F226" i="13"/>
  <c r="E226" i="13"/>
  <c r="H225" i="13"/>
  <c r="G225" i="13"/>
  <c r="F225" i="13"/>
  <c r="E225" i="13"/>
  <c r="H224" i="13"/>
  <c r="G224" i="13"/>
  <c r="F224" i="13"/>
  <c r="E224" i="13"/>
  <c r="H223" i="13"/>
  <c r="G223" i="13"/>
  <c r="F223" i="13"/>
  <c r="E223" i="13"/>
  <c r="H222" i="13"/>
  <c r="G222" i="13"/>
  <c r="F222" i="13"/>
  <c r="E222" i="13"/>
  <c r="H221" i="13"/>
  <c r="G221" i="13"/>
  <c r="F221" i="13"/>
  <c r="E221" i="13"/>
  <c r="H220" i="13"/>
  <c r="G220" i="13"/>
  <c r="F220" i="13"/>
  <c r="E220" i="13"/>
  <c r="H219" i="13"/>
  <c r="G219" i="13"/>
  <c r="F219" i="13"/>
  <c r="E219" i="13"/>
  <c r="H218" i="13"/>
  <c r="G218" i="13"/>
  <c r="F218" i="13"/>
  <c r="E218" i="13"/>
  <c r="H217" i="13"/>
  <c r="G217" i="13"/>
  <c r="F217" i="13"/>
  <c r="E217" i="13"/>
  <c r="H216" i="13"/>
  <c r="G216" i="13"/>
  <c r="F216" i="13"/>
  <c r="E216" i="13"/>
  <c r="H215" i="13"/>
  <c r="G215" i="13"/>
  <c r="F215" i="13"/>
  <c r="E215" i="13"/>
  <c r="H214" i="13"/>
  <c r="G214" i="13"/>
  <c r="F214" i="13"/>
  <c r="E214" i="13"/>
  <c r="H213" i="13"/>
  <c r="G213" i="13"/>
  <c r="F213" i="13"/>
  <c r="E213" i="13"/>
  <c r="H212" i="13"/>
  <c r="G212" i="13"/>
  <c r="F212" i="13"/>
  <c r="E212" i="13"/>
  <c r="H211" i="13"/>
  <c r="G211" i="13"/>
  <c r="F211" i="13"/>
  <c r="E211" i="13"/>
  <c r="H210" i="13"/>
  <c r="G210" i="13"/>
  <c r="F210" i="13"/>
  <c r="E210" i="13"/>
  <c r="H209" i="13"/>
  <c r="G209" i="13"/>
  <c r="F209" i="13"/>
  <c r="E209" i="13"/>
  <c r="H208" i="13"/>
  <c r="G208" i="13"/>
  <c r="F208" i="13"/>
  <c r="E208" i="13"/>
  <c r="H207" i="13"/>
  <c r="G207" i="13"/>
  <c r="F207" i="13"/>
  <c r="E207" i="13"/>
  <c r="H206" i="13"/>
  <c r="G206" i="13"/>
  <c r="F206" i="13"/>
  <c r="E206" i="13"/>
  <c r="H205" i="13"/>
  <c r="G205" i="13"/>
  <c r="F205" i="13"/>
  <c r="E205" i="13"/>
  <c r="H204" i="13"/>
  <c r="G204" i="13"/>
  <c r="F204" i="13"/>
  <c r="E204" i="13"/>
  <c r="H203" i="13"/>
  <c r="G203" i="13"/>
  <c r="F203" i="13"/>
  <c r="E203" i="13"/>
  <c r="H202" i="13"/>
  <c r="G202" i="13"/>
  <c r="F202" i="13"/>
  <c r="E202" i="13"/>
  <c r="H201" i="13"/>
  <c r="G201" i="13"/>
  <c r="F201" i="13"/>
  <c r="E201" i="13"/>
  <c r="H200" i="13"/>
  <c r="G200" i="13"/>
  <c r="F200" i="13"/>
  <c r="E200" i="13"/>
  <c r="H199" i="13"/>
  <c r="G199" i="13"/>
  <c r="F199" i="13"/>
  <c r="E199" i="13"/>
  <c r="H198" i="13"/>
  <c r="G198" i="13"/>
  <c r="F198" i="13"/>
  <c r="E198" i="13"/>
  <c r="H197" i="13"/>
  <c r="G197" i="13"/>
  <c r="F197" i="13"/>
  <c r="E197" i="13"/>
  <c r="H196" i="13"/>
  <c r="G196" i="13"/>
  <c r="F196" i="13"/>
  <c r="E196" i="13"/>
  <c r="H195" i="13"/>
  <c r="G195" i="13"/>
  <c r="F195" i="13"/>
  <c r="E195" i="13"/>
  <c r="H194" i="13"/>
  <c r="G194" i="13"/>
  <c r="F194" i="13"/>
  <c r="E194" i="13"/>
  <c r="H193" i="13"/>
  <c r="G193" i="13"/>
  <c r="F193" i="13"/>
  <c r="E193" i="13"/>
  <c r="H192" i="13"/>
  <c r="G192" i="13"/>
  <c r="F192" i="13"/>
  <c r="E192" i="13"/>
  <c r="H191" i="13"/>
  <c r="G191" i="13"/>
  <c r="F191" i="13"/>
  <c r="E191" i="13"/>
  <c r="H190" i="13"/>
  <c r="G190" i="13"/>
  <c r="F190" i="13"/>
  <c r="E190" i="13"/>
  <c r="H189" i="13"/>
  <c r="G189" i="13"/>
  <c r="F189" i="13"/>
  <c r="E189" i="13"/>
  <c r="H188" i="13"/>
  <c r="G188" i="13"/>
  <c r="F188" i="13"/>
  <c r="E188" i="13"/>
  <c r="H187" i="13"/>
  <c r="G187" i="13"/>
  <c r="F187" i="13"/>
  <c r="E187" i="13"/>
  <c r="H186" i="13"/>
  <c r="G186" i="13"/>
  <c r="F186" i="13"/>
  <c r="E186" i="13"/>
  <c r="H185" i="13"/>
  <c r="G185" i="13"/>
  <c r="F185" i="13"/>
  <c r="E185" i="13"/>
  <c r="H184" i="13"/>
  <c r="G184" i="13"/>
  <c r="F184" i="13"/>
  <c r="E184" i="13"/>
  <c r="H183" i="13"/>
  <c r="G183" i="13"/>
  <c r="F183" i="13"/>
  <c r="E183" i="13"/>
  <c r="H182" i="13"/>
  <c r="G182" i="13"/>
  <c r="F182" i="13"/>
  <c r="E182" i="13"/>
  <c r="H181" i="13"/>
  <c r="G181" i="13"/>
  <c r="F181" i="13"/>
  <c r="E181" i="13"/>
  <c r="H180" i="13"/>
  <c r="G180" i="13"/>
  <c r="F180" i="13"/>
  <c r="E180" i="13"/>
  <c r="H179" i="13"/>
  <c r="G179" i="13"/>
  <c r="F179" i="13"/>
  <c r="E179" i="13"/>
  <c r="H178" i="13"/>
  <c r="G178" i="13"/>
  <c r="F178" i="13"/>
  <c r="E178" i="13"/>
  <c r="H177" i="13"/>
  <c r="G177" i="13"/>
  <c r="F177" i="13"/>
  <c r="E177" i="13"/>
  <c r="H176" i="13"/>
  <c r="G176" i="13"/>
  <c r="F176" i="13"/>
  <c r="E176" i="13"/>
  <c r="H175" i="13"/>
  <c r="G175" i="13"/>
  <c r="F175" i="13"/>
  <c r="E175" i="13"/>
  <c r="H174" i="13"/>
  <c r="G174" i="13"/>
  <c r="F174" i="13"/>
  <c r="E174" i="13"/>
  <c r="H173" i="13"/>
  <c r="G173" i="13"/>
  <c r="F173" i="13"/>
  <c r="E173" i="13"/>
  <c r="H172" i="13"/>
  <c r="G172" i="13"/>
  <c r="F172" i="13"/>
  <c r="E172" i="13"/>
  <c r="H171" i="13"/>
  <c r="G171" i="13"/>
  <c r="F171" i="13"/>
  <c r="E171" i="13"/>
  <c r="H170" i="13"/>
  <c r="G170" i="13"/>
  <c r="F170" i="13"/>
  <c r="E170" i="13"/>
  <c r="H169" i="13"/>
  <c r="G169" i="13"/>
  <c r="F169" i="13"/>
  <c r="E169" i="13"/>
  <c r="H168" i="13"/>
  <c r="G168" i="13"/>
  <c r="F168" i="13"/>
  <c r="E168" i="13"/>
  <c r="H167" i="13"/>
  <c r="G167" i="13"/>
  <c r="F167" i="13"/>
  <c r="E167" i="13"/>
  <c r="H166" i="13"/>
  <c r="G166" i="13"/>
  <c r="F166" i="13"/>
  <c r="E166" i="13"/>
  <c r="H165" i="13"/>
  <c r="G165" i="13"/>
  <c r="F165" i="13"/>
  <c r="E165" i="13"/>
  <c r="H164" i="13"/>
  <c r="G164" i="13"/>
  <c r="F164" i="13"/>
  <c r="E164" i="13"/>
  <c r="H163" i="13"/>
  <c r="G163" i="13"/>
  <c r="F163" i="13"/>
  <c r="E163" i="13"/>
  <c r="H162" i="13"/>
  <c r="G162" i="13"/>
  <c r="F162" i="13"/>
  <c r="E162" i="13"/>
  <c r="H161" i="13"/>
  <c r="G161" i="13"/>
  <c r="F161" i="13"/>
  <c r="E161" i="13"/>
  <c r="H160" i="13"/>
  <c r="G160" i="13"/>
  <c r="F160" i="13"/>
  <c r="E160" i="13"/>
  <c r="H159" i="13"/>
  <c r="G159" i="13"/>
  <c r="F159" i="13"/>
  <c r="E159" i="13"/>
  <c r="H158" i="13"/>
  <c r="G158" i="13"/>
  <c r="F158" i="13"/>
  <c r="E158" i="13"/>
  <c r="H157" i="13"/>
  <c r="G157" i="13"/>
  <c r="F157" i="13"/>
  <c r="E157" i="13"/>
  <c r="H156" i="13"/>
  <c r="G156" i="13"/>
  <c r="F156" i="13"/>
  <c r="E156" i="13"/>
  <c r="H155" i="13"/>
  <c r="G155" i="13"/>
  <c r="F155" i="13"/>
  <c r="E155" i="13"/>
  <c r="H154" i="13"/>
  <c r="G154" i="13"/>
  <c r="F154" i="13"/>
  <c r="E154" i="13"/>
  <c r="H153" i="13"/>
  <c r="G153" i="13"/>
  <c r="F153" i="13"/>
  <c r="E153" i="13"/>
  <c r="H152" i="13"/>
  <c r="G152" i="13"/>
  <c r="F152" i="13"/>
  <c r="E152" i="13"/>
  <c r="H151" i="13"/>
  <c r="G151" i="13"/>
  <c r="F151" i="13"/>
  <c r="E151" i="13"/>
  <c r="H150" i="13"/>
  <c r="G150" i="13"/>
  <c r="F150" i="13"/>
  <c r="E150" i="13"/>
  <c r="H149" i="13"/>
  <c r="G149" i="13"/>
  <c r="F149" i="13"/>
  <c r="E149" i="13"/>
  <c r="H148" i="13"/>
  <c r="G148" i="13"/>
  <c r="F148" i="13"/>
  <c r="E148" i="13"/>
  <c r="H147" i="13"/>
  <c r="G147" i="13"/>
  <c r="F147" i="13"/>
  <c r="E147" i="13"/>
  <c r="H146" i="13"/>
  <c r="G146" i="13"/>
  <c r="F146" i="13"/>
  <c r="E146" i="13"/>
  <c r="H145" i="13"/>
  <c r="G145" i="13"/>
  <c r="F145" i="13"/>
  <c r="E145" i="13"/>
  <c r="H144" i="13"/>
  <c r="G144" i="13"/>
  <c r="F144" i="13"/>
  <c r="E144" i="13"/>
  <c r="H143" i="13"/>
  <c r="G143" i="13"/>
  <c r="F143" i="13"/>
  <c r="E143" i="13"/>
  <c r="H142" i="13"/>
  <c r="G142" i="13"/>
  <c r="F142" i="13"/>
  <c r="E142" i="13"/>
  <c r="H141" i="13"/>
  <c r="G141" i="13"/>
  <c r="F141" i="13"/>
  <c r="E141" i="13"/>
  <c r="H140" i="13"/>
  <c r="G140" i="13"/>
  <c r="F140" i="13"/>
  <c r="E140" i="13"/>
  <c r="H139" i="13"/>
  <c r="G139" i="13"/>
  <c r="F139" i="13"/>
  <c r="E139" i="13"/>
  <c r="H138" i="13"/>
  <c r="G138" i="13"/>
  <c r="F138" i="13"/>
  <c r="E138" i="13"/>
  <c r="H137" i="13"/>
  <c r="G137" i="13"/>
  <c r="F137" i="13"/>
  <c r="E137" i="13"/>
  <c r="H136" i="13"/>
  <c r="G136" i="13"/>
  <c r="F136" i="13"/>
  <c r="E136" i="13"/>
  <c r="H135" i="13"/>
  <c r="G135" i="13"/>
  <c r="F135" i="13"/>
  <c r="E135" i="13"/>
  <c r="H134" i="13"/>
  <c r="G134" i="13"/>
  <c r="F134" i="13"/>
  <c r="E134" i="13"/>
  <c r="H133" i="13"/>
  <c r="G133" i="13"/>
  <c r="F133" i="13"/>
  <c r="E133" i="13"/>
  <c r="H132" i="13"/>
  <c r="G132" i="13"/>
  <c r="F132" i="13"/>
  <c r="E132" i="13"/>
  <c r="H131" i="13"/>
  <c r="G131" i="13"/>
  <c r="F131" i="13"/>
  <c r="E131" i="13"/>
  <c r="H130" i="13"/>
  <c r="G130" i="13"/>
  <c r="F130" i="13"/>
  <c r="E130" i="13"/>
  <c r="H129" i="13"/>
  <c r="G129" i="13"/>
  <c r="F129" i="13"/>
  <c r="E129" i="13"/>
  <c r="H128" i="13"/>
  <c r="G128" i="13"/>
  <c r="F128" i="13"/>
  <c r="E128" i="13"/>
  <c r="H127" i="13"/>
  <c r="G127" i="13"/>
  <c r="F127" i="13"/>
  <c r="E127" i="13"/>
  <c r="H126" i="13"/>
  <c r="G126" i="13"/>
  <c r="F126" i="13"/>
  <c r="E126" i="13"/>
  <c r="H125" i="13"/>
  <c r="G125" i="13"/>
  <c r="F125" i="13"/>
  <c r="E125" i="13"/>
  <c r="H124" i="13"/>
  <c r="G124" i="13"/>
  <c r="F124" i="13"/>
  <c r="E124" i="13"/>
  <c r="H123" i="13"/>
  <c r="G123" i="13"/>
  <c r="F123" i="13"/>
  <c r="E123" i="13"/>
  <c r="H122" i="13"/>
  <c r="G122" i="13"/>
  <c r="F122" i="13"/>
  <c r="E122" i="13"/>
  <c r="H121" i="13"/>
  <c r="G121" i="13"/>
  <c r="F121" i="13"/>
  <c r="E121" i="13"/>
  <c r="H120" i="13"/>
  <c r="G120" i="13"/>
  <c r="F120" i="13"/>
  <c r="E120" i="13"/>
  <c r="H119" i="13"/>
  <c r="G119" i="13"/>
  <c r="F119" i="13"/>
  <c r="E119" i="13"/>
  <c r="H118" i="13"/>
  <c r="G118" i="13"/>
  <c r="F118" i="13"/>
  <c r="E118" i="13"/>
  <c r="H117" i="13"/>
  <c r="G117" i="13"/>
  <c r="F117" i="13"/>
  <c r="E117" i="13"/>
  <c r="H116" i="13"/>
  <c r="G116" i="13"/>
  <c r="F116" i="13"/>
  <c r="E116" i="13"/>
  <c r="H115" i="13"/>
  <c r="G115" i="13"/>
  <c r="F115" i="13"/>
  <c r="E115" i="13"/>
  <c r="H114" i="13"/>
  <c r="G114" i="13"/>
  <c r="F114" i="13"/>
  <c r="E114" i="13"/>
  <c r="H113" i="13"/>
  <c r="G113" i="13"/>
  <c r="F113" i="13"/>
  <c r="E113" i="13"/>
  <c r="H112" i="13"/>
  <c r="G112" i="13"/>
  <c r="F112" i="13"/>
  <c r="E112" i="13"/>
  <c r="H111" i="13"/>
  <c r="G111" i="13"/>
  <c r="F111" i="13"/>
  <c r="E111" i="13"/>
  <c r="H110" i="13"/>
  <c r="G110" i="13"/>
  <c r="F110" i="13"/>
  <c r="E110" i="13"/>
  <c r="H109" i="13"/>
  <c r="G109" i="13"/>
  <c r="F109" i="13"/>
  <c r="E109" i="13"/>
  <c r="H108" i="13"/>
  <c r="G108" i="13"/>
  <c r="F108" i="13"/>
  <c r="E108" i="13"/>
  <c r="H107" i="13"/>
  <c r="G107" i="13"/>
  <c r="F107" i="13"/>
  <c r="E107" i="13"/>
  <c r="H106" i="13"/>
  <c r="G106" i="13"/>
  <c r="F106" i="13"/>
  <c r="E106" i="13"/>
  <c r="H105" i="13"/>
  <c r="G105" i="13"/>
  <c r="F105" i="13"/>
  <c r="E105" i="13"/>
  <c r="H104" i="13"/>
  <c r="G104" i="13"/>
  <c r="F104" i="13"/>
  <c r="E104" i="13"/>
  <c r="H103" i="13"/>
  <c r="G103" i="13"/>
  <c r="F103" i="13"/>
  <c r="E103" i="13"/>
  <c r="H102" i="13"/>
  <c r="G102" i="13"/>
  <c r="F102" i="13"/>
  <c r="E102" i="13"/>
  <c r="H101" i="13"/>
  <c r="G101" i="13"/>
  <c r="F101" i="13"/>
  <c r="E101" i="13"/>
  <c r="H100" i="13"/>
  <c r="G100" i="13"/>
  <c r="F100" i="13"/>
  <c r="E100" i="13"/>
  <c r="H99" i="13"/>
  <c r="G99" i="13"/>
  <c r="F99" i="13"/>
  <c r="E99" i="13"/>
  <c r="H98" i="13"/>
  <c r="G98" i="13"/>
  <c r="F98" i="13"/>
  <c r="E98" i="13"/>
  <c r="H97" i="13"/>
  <c r="G97" i="13"/>
  <c r="F97" i="13"/>
  <c r="E97" i="13"/>
  <c r="H96" i="13"/>
  <c r="G96" i="13"/>
  <c r="F96" i="13"/>
  <c r="E96" i="13"/>
  <c r="H95" i="13"/>
  <c r="G95" i="13"/>
  <c r="F95" i="13"/>
  <c r="E95" i="13"/>
  <c r="H94" i="13"/>
  <c r="G94" i="13"/>
  <c r="F94" i="13"/>
  <c r="E94" i="13"/>
  <c r="H93" i="13"/>
  <c r="G93" i="13"/>
  <c r="F93" i="13"/>
  <c r="E93" i="13"/>
  <c r="H92" i="13"/>
  <c r="G92" i="13"/>
  <c r="F92" i="13"/>
  <c r="E92" i="13"/>
  <c r="H91" i="13"/>
  <c r="G91" i="13"/>
  <c r="F91" i="13"/>
  <c r="E91" i="13"/>
  <c r="H90" i="13"/>
  <c r="G90" i="13"/>
  <c r="F90" i="13"/>
  <c r="E90" i="13"/>
  <c r="H89" i="13"/>
  <c r="G89" i="13"/>
  <c r="F89" i="13"/>
  <c r="E89" i="13"/>
  <c r="H88" i="13"/>
  <c r="G88" i="13"/>
  <c r="F88" i="13"/>
  <c r="E88" i="13"/>
  <c r="H87" i="13"/>
  <c r="G87" i="13"/>
  <c r="F87" i="13"/>
  <c r="E87" i="13"/>
  <c r="H86" i="13"/>
  <c r="G86" i="13"/>
  <c r="F86" i="13"/>
  <c r="E86" i="13"/>
  <c r="H85" i="13"/>
  <c r="G85" i="13"/>
  <c r="F85" i="13"/>
  <c r="E85" i="13"/>
  <c r="H84" i="13"/>
  <c r="G84" i="13"/>
  <c r="F84" i="13"/>
  <c r="E84" i="13"/>
  <c r="H83" i="13"/>
  <c r="G83" i="13"/>
  <c r="F83" i="13"/>
  <c r="E83" i="13"/>
  <c r="H82" i="13"/>
  <c r="G82" i="13"/>
  <c r="F82" i="13"/>
  <c r="E82" i="13"/>
  <c r="H81" i="13"/>
  <c r="G81" i="13"/>
  <c r="F81" i="13"/>
  <c r="E81" i="13"/>
  <c r="H80" i="13"/>
  <c r="G80" i="13"/>
  <c r="F80" i="13"/>
  <c r="E80" i="13"/>
  <c r="H79" i="13"/>
  <c r="G79" i="13"/>
  <c r="F79" i="13"/>
  <c r="E79" i="13"/>
  <c r="H78" i="13"/>
  <c r="G78" i="13"/>
  <c r="F78" i="13"/>
  <c r="E78" i="13"/>
  <c r="H77" i="13"/>
  <c r="G77" i="13"/>
  <c r="F77" i="13"/>
  <c r="E77" i="13"/>
  <c r="H76" i="13"/>
  <c r="G76" i="13"/>
  <c r="F76" i="13"/>
  <c r="E76" i="13"/>
  <c r="J391" i="16"/>
  <c r="D391" i="16"/>
  <c r="H390" i="16"/>
  <c r="G390" i="16"/>
  <c r="F390" i="16"/>
  <c r="E390" i="16"/>
  <c r="H389" i="16"/>
  <c r="G389" i="16"/>
  <c r="F389" i="16"/>
  <c r="E389" i="16"/>
  <c r="H388" i="16"/>
  <c r="G388" i="16"/>
  <c r="F388" i="16"/>
  <c r="E388" i="16"/>
  <c r="H387" i="16"/>
  <c r="G387" i="16"/>
  <c r="F387" i="16"/>
  <c r="E387" i="16"/>
  <c r="H386" i="16"/>
  <c r="G386" i="16"/>
  <c r="F386" i="16"/>
  <c r="E386" i="16"/>
  <c r="H385" i="16"/>
  <c r="G385" i="16"/>
  <c r="F385" i="16"/>
  <c r="E385" i="16"/>
  <c r="H384" i="16"/>
  <c r="G384" i="16"/>
  <c r="F384" i="16"/>
  <c r="E384" i="16"/>
  <c r="H383" i="16"/>
  <c r="G383" i="16"/>
  <c r="F383" i="16"/>
  <c r="E383" i="16"/>
  <c r="H382" i="16"/>
  <c r="G382" i="16"/>
  <c r="F382" i="16"/>
  <c r="E382" i="16"/>
  <c r="H381" i="16"/>
  <c r="G381" i="16"/>
  <c r="F381" i="16"/>
  <c r="E381" i="16"/>
  <c r="H380" i="16"/>
  <c r="G380" i="16"/>
  <c r="F380" i="16"/>
  <c r="E380" i="16"/>
  <c r="H379" i="16"/>
  <c r="G379" i="16"/>
  <c r="F379" i="16"/>
  <c r="E379" i="16"/>
  <c r="H378" i="16"/>
  <c r="G378" i="16"/>
  <c r="F378" i="16"/>
  <c r="E378" i="16"/>
  <c r="H377" i="16"/>
  <c r="G377" i="16"/>
  <c r="F377" i="16"/>
  <c r="E377" i="16"/>
  <c r="H376" i="16"/>
  <c r="G376" i="16"/>
  <c r="F376" i="16"/>
  <c r="E376" i="16"/>
  <c r="H375" i="16"/>
  <c r="G375" i="16"/>
  <c r="F375" i="16"/>
  <c r="E375" i="16"/>
  <c r="H374" i="16"/>
  <c r="G374" i="16"/>
  <c r="F374" i="16"/>
  <c r="E374" i="16"/>
  <c r="H373" i="16"/>
  <c r="G373" i="16"/>
  <c r="F373" i="16"/>
  <c r="E373" i="16"/>
  <c r="H372" i="16"/>
  <c r="G372" i="16"/>
  <c r="F372" i="16"/>
  <c r="E372" i="16"/>
  <c r="H371" i="16"/>
  <c r="G371" i="16"/>
  <c r="F371" i="16"/>
  <c r="E371" i="16"/>
  <c r="H370" i="16"/>
  <c r="G370" i="16"/>
  <c r="F370" i="16"/>
  <c r="E370" i="16"/>
  <c r="H369" i="16"/>
  <c r="G369" i="16"/>
  <c r="F369" i="16"/>
  <c r="E369" i="16"/>
  <c r="H368" i="16"/>
  <c r="G368" i="16"/>
  <c r="F368" i="16"/>
  <c r="E368" i="16"/>
  <c r="H367" i="16"/>
  <c r="G367" i="16"/>
  <c r="F367" i="16"/>
  <c r="E367" i="16"/>
  <c r="H366" i="16"/>
  <c r="G366" i="16"/>
  <c r="F366" i="16"/>
  <c r="E366" i="16"/>
  <c r="H365" i="16"/>
  <c r="G365" i="16"/>
  <c r="F365" i="16"/>
  <c r="E365" i="16"/>
  <c r="H364" i="16"/>
  <c r="G364" i="16"/>
  <c r="F364" i="16"/>
  <c r="E364" i="16"/>
  <c r="H363" i="16"/>
  <c r="G363" i="16"/>
  <c r="F363" i="16"/>
  <c r="E363" i="16"/>
  <c r="H362" i="16"/>
  <c r="G362" i="16"/>
  <c r="F362" i="16"/>
  <c r="E362" i="16"/>
  <c r="H361" i="16"/>
  <c r="G361" i="16"/>
  <c r="F361" i="16"/>
  <c r="E361" i="16"/>
  <c r="H360" i="16"/>
  <c r="G360" i="16"/>
  <c r="F360" i="16"/>
  <c r="E360" i="16"/>
  <c r="H359" i="16"/>
  <c r="G359" i="16"/>
  <c r="F359" i="16"/>
  <c r="E359" i="16"/>
  <c r="H358" i="16"/>
  <c r="G358" i="16"/>
  <c r="F358" i="16"/>
  <c r="E358" i="16"/>
  <c r="H357" i="16"/>
  <c r="G357" i="16"/>
  <c r="F357" i="16"/>
  <c r="E357" i="16"/>
  <c r="H356" i="16"/>
  <c r="G356" i="16"/>
  <c r="F356" i="16"/>
  <c r="E356" i="16"/>
  <c r="H355" i="16"/>
  <c r="G355" i="16"/>
  <c r="F355" i="16"/>
  <c r="E355" i="16"/>
  <c r="H354" i="16"/>
  <c r="G354" i="16"/>
  <c r="F354" i="16"/>
  <c r="E354" i="16"/>
  <c r="H353" i="16"/>
  <c r="G353" i="16"/>
  <c r="F353" i="16"/>
  <c r="E353" i="16"/>
  <c r="H352" i="16"/>
  <c r="G352" i="16"/>
  <c r="F352" i="16"/>
  <c r="E352" i="16"/>
  <c r="H351" i="16"/>
  <c r="G351" i="16"/>
  <c r="F351" i="16"/>
  <c r="E351" i="16"/>
  <c r="H350" i="16"/>
  <c r="G350" i="16"/>
  <c r="F350" i="16"/>
  <c r="E350" i="16"/>
  <c r="H349" i="16"/>
  <c r="G349" i="16"/>
  <c r="F349" i="16"/>
  <c r="E349" i="16"/>
  <c r="H348" i="16"/>
  <c r="G348" i="16"/>
  <c r="F348" i="16"/>
  <c r="E348" i="16"/>
  <c r="H347" i="16"/>
  <c r="G347" i="16"/>
  <c r="F347" i="16"/>
  <c r="E347" i="16"/>
  <c r="H346" i="16"/>
  <c r="G346" i="16"/>
  <c r="F346" i="16"/>
  <c r="E346" i="16"/>
  <c r="H345" i="16"/>
  <c r="G345" i="16"/>
  <c r="F345" i="16"/>
  <c r="E345" i="16"/>
  <c r="H344" i="16"/>
  <c r="G344" i="16"/>
  <c r="F344" i="16"/>
  <c r="E344" i="16"/>
  <c r="H343" i="16"/>
  <c r="G343" i="16"/>
  <c r="F343" i="16"/>
  <c r="E343" i="16"/>
  <c r="H342" i="16"/>
  <c r="G342" i="16"/>
  <c r="F342" i="16"/>
  <c r="E342" i="16"/>
  <c r="H341" i="16"/>
  <c r="G341" i="16"/>
  <c r="F341" i="16"/>
  <c r="E341" i="16"/>
  <c r="H340" i="16"/>
  <c r="G340" i="16"/>
  <c r="F340" i="16"/>
  <c r="E340" i="16"/>
  <c r="H339" i="16"/>
  <c r="G339" i="16"/>
  <c r="F339" i="16"/>
  <c r="E339" i="16"/>
  <c r="H338" i="16"/>
  <c r="G338" i="16"/>
  <c r="F338" i="16"/>
  <c r="E338" i="16"/>
  <c r="H337" i="16"/>
  <c r="G337" i="16"/>
  <c r="F337" i="16"/>
  <c r="E337" i="16"/>
  <c r="H336" i="16"/>
  <c r="G336" i="16"/>
  <c r="F336" i="16"/>
  <c r="E336" i="16"/>
  <c r="H335" i="16"/>
  <c r="G335" i="16"/>
  <c r="F335" i="16"/>
  <c r="E335" i="16"/>
  <c r="H334" i="16"/>
  <c r="G334" i="16"/>
  <c r="F334" i="16"/>
  <c r="E334" i="16"/>
  <c r="H333" i="16"/>
  <c r="G333" i="16"/>
  <c r="F333" i="16"/>
  <c r="E333" i="16"/>
  <c r="H332" i="16"/>
  <c r="G332" i="16"/>
  <c r="F332" i="16"/>
  <c r="E332" i="16"/>
  <c r="H331" i="16"/>
  <c r="G331" i="16"/>
  <c r="F331" i="16"/>
  <c r="E331" i="16"/>
  <c r="H330" i="16"/>
  <c r="G330" i="16"/>
  <c r="F330" i="16"/>
  <c r="E330" i="16"/>
  <c r="H329" i="16"/>
  <c r="G329" i="16"/>
  <c r="F329" i="16"/>
  <c r="E329" i="16"/>
  <c r="H328" i="16"/>
  <c r="G328" i="16"/>
  <c r="F328" i="16"/>
  <c r="E328" i="16"/>
  <c r="H327" i="16"/>
  <c r="G327" i="16"/>
  <c r="F327" i="16"/>
  <c r="E327" i="16"/>
  <c r="H326" i="16"/>
  <c r="G326" i="16"/>
  <c r="F326" i="16"/>
  <c r="E326" i="16"/>
  <c r="H325" i="16"/>
  <c r="G325" i="16"/>
  <c r="F325" i="16"/>
  <c r="E325" i="16"/>
  <c r="H324" i="16"/>
  <c r="G324" i="16"/>
  <c r="F324" i="16"/>
  <c r="E324" i="16"/>
  <c r="H323" i="16"/>
  <c r="G323" i="16"/>
  <c r="F323" i="16"/>
  <c r="E323" i="16"/>
  <c r="H322" i="16"/>
  <c r="G322" i="16"/>
  <c r="F322" i="16"/>
  <c r="E322" i="16"/>
  <c r="H321" i="16"/>
  <c r="G321" i="16"/>
  <c r="F321" i="16"/>
  <c r="E321" i="16"/>
  <c r="H320" i="16"/>
  <c r="G320" i="16"/>
  <c r="F320" i="16"/>
  <c r="E320" i="16"/>
  <c r="H319" i="16"/>
  <c r="G319" i="16"/>
  <c r="F319" i="16"/>
  <c r="E319" i="16"/>
  <c r="H318" i="16"/>
  <c r="G318" i="16"/>
  <c r="F318" i="16"/>
  <c r="E318" i="16"/>
  <c r="H317" i="16"/>
  <c r="G317" i="16"/>
  <c r="F317" i="16"/>
  <c r="E317" i="16"/>
  <c r="H316" i="16"/>
  <c r="G316" i="16"/>
  <c r="F316" i="16"/>
  <c r="E316" i="16"/>
  <c r="H315" i="16"/>
  <c r="G315" i="16"/>
  <c r="F315" i="16"/>
  <c r="E315" i="16"/>
  <c r="H314" i="16"/>
  <c r="G314" i="16"/>
  <c r="F314" i="16"/>
  <c r="E314" i="16"/>
  <c r="H313" i="16"/>
  <c r="G313" i="16"/>
  <c r="F313" i="16"/>
  <c r="E313" i="16"/>
  <c r="H312" i="16"/>
  <c r="G312" i="16"/>
  <c r="F312" i="16"/>
  <c r="E312" i="16"/>
  <c r="H311" i="16"/>
  <c r="G311" i="16"/>
  <c r="F311" i="16"/>
  <c r="E311" i="16"/>
  <c r="H310" i="16"/>
  <c r="G310" i="16"/>
  <c r="F310" i="16"/>
  <c r="E310" i="16"/>
  <c r="H309" i="16"/>
  <c r="G309" i="16"/>
  <c r="F309" i="16"/>
  <c r="E309" i="16"/>
  <c r="H308" i="16"/>
  <c r="G308" i="16"/>
  <c r="F308" i="16"/>
  <c r="E308" i="16"/>
  <c r="H307" i="16"/>
  <c r="G307" i="16"/>
  <c r="F307" i="16"/>
  <c r="E307" i="16"/>
  <c r="H306" i="16"/>
  <c r="G306" i="16"/>
  <c r="F306" i="16"/>
  <c r="E306" i="16"/>
  <c r="H305" i="16"/>
  <c r="G305" i="16"/>
  <c r="F305" i="16"/>
  <c r="E305" i="16"/>
  <c r="H304" i="16"/>
  <c r="G304" i="16"/>
  <c r="F304" i="16"/>
  <c r="E304" i="16"/>
  <c r="H303" i="16"/>
  <c r="G303" i="16"/>
  <c r="F303" i="16"/>
  <c r="E303" i="16"/>
  <c r="H302" i="16"/>
  <c r="G302" i="16"/>
  <c r="F302" i="16"/>
  <c r="E302" i="16"/>
  <c r="H301" i="16"/>
  <c r="G301" i="16"/>
  <c r="F301" i="16"/>
  <c r="E301" i="16"/>
  <c r="H300" i="16"/>
  <c r="G300" i="16"/>
  <c r="F300" i="16"/>
  <c r="E300" i="16"/>
  <c r="H299" i="16"/>
  <c r="G299" i="16"/>
  <c r="F299" i="16"/>
  <c r="E299" i="16"/>
  <c r="H298" i="16"/>
  <c r="G298" i="16"/>
  <c r="F298" i="16"/>
  <c r="E298" i="16"/>
  <c r="H297" i="16"/>
  <c r="G297" i="16"/>
  <c r="F297" i="16"/>
  <c r="E297" i="16"/>
  <c r="H296" i="16"/>
  <c r="G296" i="16"/>
  <c r="F296" i="16"/>
  <c r="E296" i="16"/>
  <c r="H295" i="16"/>
  <c r="G295" i="16"/>
  <c r="F295" i="16"/>
  <c r="E295" i="16"/>
  <c r="H294" i="16"/>
  <c r="G294" i="16"/>
  <c r="F294" i="16"/>
  <c r="E294" i="16"/>
  <c r="H293" i="16"/>
  <c r="G293" i="16"/>
  <c r="F293" i="16"/>
  <c r="E293" i="16"/>
  <c r="H292" i="16"/>
  <c r="G292" i="16"/>
  <c r="F292" i="16"/>
  <c r="E292" i="16"/>
  <c r="H291" i="16"/>
  <c r="G291" i="16"/>
  <c r="F291" i="16"/>
  <c r="E291" i="16"/>
  <c r="H290" i="16"/>
  <c r="G290" i="16"/>
  <c r="F290" i="16"/>
  <c r="E290" i="16"/>
  <c r="H289" i="16"/>
  <c r="G289" i="16"/>
  <c r="F289" i="16"/>
  <c r="E289" i="16"/>
  <c r="H288" i="16"/>
  <c r="G288" i="16"/>
  <c r="F288" i="16"/>
  <c r="E288" i="16"/>
  <c r="H287" i="16"/>
  <c r="G287" i="16"/>
  <c r="F287" i="16"/>
  <c r="E287" i="16"/>
  <c r="H286" i="16"/>
  <c r="G286" i="16"/>
  <c r="F286" i="16"/>
  <c r="E286" i="16"/>
  <c r="H285" i="16"/>
  <c r="G285" i="16"/>
  <c r="F285" i="16"/>
  <c r="E285" i="16"/>
  <c r="H284" i="16"/>
  <c r="G284" i="16"/>
  <c r="F284" i="16"/>
  <c r="E284" i="16"/>
  <c r="H283" i="16"/>
  <c r="G283" i="16"/>
  <c r="F283" i="16"/>
  <c r="E283" i="16"/>
  <c r="H282" i="16"/>
  <c r="G282" i="16"/>
  <c r="F282" i="16"/>
  <c r="E282" i="16"/>
  <c r="H281" i="16"/>
  <c r="G281" i="16"/>
  <c r="F281" i="16"/>
  <c r="E281" i="16"/>
  <c r="H280" i="16"/>
  <c r="G280" i="16"/>
  <c r="F280" i="16"/>
  <c r="E280" i="16"/>
  <c r="H279" i="16"/>
  <c r="G279" i="16"/>
  <c r="F279" i="16"/>
  <c r="E279" i="16"/>
  <c r="H278" i="16"/>
  <c r="G278" i="16"/>
  <c r="F278" i="16"/>
  <c r="E278" i="16"/>
  <c r="H277" i="16"/>
  <c r="G277" i="16"/>
  <c r="F277" i="16"/>
  <c r="E277" i="16"/>
  <c r="H276" i="16"/>
  <c r="G276" i="16"/>
  <c r="F276" i="16"/>
  <c r="E276" i="16"/>
  <c r="H275" i="16"/>
  <c r="G275" i="16"/>
  <c r="F275" i="16"/>
  <c r="E275" i="16"/>
  <c r="H274" i="16"/>
  <c r="G274" i="16"/>
  <c r="F274" i="16"/>
  <c r="E274" i="16"/>
  <c r="H273" i="16"/>
  <c r="G273" i="16"/>
  <c r="F273" i="16"/>
  <c r="E273" i="16"/>
  <c r="H272" i="16"/>
  <c r="G272" i="16"/>
  <c r="F272" i="16"/>
  <c r="E272" i="16"/>
  <c r="H271" i="16"/>
  <c r="G271" i="16"/>
  <c r="F271" i="16"/>
  <c r="E271" i="16"/>
  <c r="H270" i="16"/>
  <c r="G270" i="16"/>
  <c r="F270" i="16"/>
  <c r="E270" i="16"/>
  <c r="H269" i="16"/>
  <c r="G269" i="16"/>
  <c r="F269" i="16"/>
  <c r="E269" i="16"/>
  <c r="H268" i="16"/>
  <c r="G268" i="16"/>
  <c r="F268" i="16"/>
  <c r="E268" i="16"/>
  <c r="H267" i="16"/>
  <c r="G267" i="16"/>
  <c r="F267" i="16"/>
  <c r="E267" i="16"/>
  <c r="H266" i="16"/>
  <c r="G266" i="16"/>
  <c r="F266" i="16"/>
  <c r="E266" i="16"/>
  <c r="H265" i="16"/>
  <c r="G265" i="16"/>
  <c r="F265" i="16"/>
  <c r="E265" i="16"/>
  <c r="H264" i="16"/>
  <c r="G264" i="16"/>
  <c r="F264" i="16"/>
  <c r="E264" i="16"/>
  <c r="H263" i="16"/>
  <c r="G263" i="16"/>
  <c r="F263" i="16"/>
  <c r="E263" i="16"/>
  <c r="H262" i="16"/>
  <c r="G262" i="16"/>
  <c r="F262" i="16"/>
  <c r="E262" i="16"/>
  <c r="H261" i="16"/>
  <c r="G261" i="16"/>
  <c r="F261" i="16"/>
  <c r="E261" i="16"/>
  <c r="H260" i="16"/>
  <c r="G260" i="16"/>
  <c r="F260" i="16"/>
  <c r="E260" i="16"/>
  <c r="H259" i="16"/>
  <c r="G259" i="16"/>
  <c r="F259" i="16"/>
  <c r="E259" i="16"/>
  <c r="H258" i="16"/>
  <c r="G258" i="16"/>
  <c r="F258" i="16"/>
  <c r="E258" i="16"/>
  <c r="H257" i="16"/>
  <c r="G257" i="16"/>
  <c r="F257" i="16"/>
  <c r="E257" i="16"/>
  <c r="H256" i="16"/>
  <c r="G256" i="16"/>
  <c r="F256" i="16"/>
  <c r="E256" i="16"/>
  <c r="H255" i="16"/>
  <c r="G255" i="16"/>
  <c r="F255" i="16"/>
  <c r="E255" i="16"/>
  <c r="H254" i="16"/>
  <c r="G254" i="16"/>
  <c r="F254" i="16"/>
  <c r="E254" i="16"/>
  <c r="H253" i="16"/>
  <c r="G253" i="16"/>
  <c r="F253" i="16"/>
  <c r="E253" i="16"/>
  <c r="H252" i="16"/>
  <c r="G252" i="16"/>
  <c r="F252" i="16"/>
  <c r="E252" i="16"/>
  <c r="H251" i="16"/>
  <c r="G251" i="16"/>
  <c r="F251" i="16"/>
  <c r="E251" i="16"/>
  <c r="H250" i="16"/>
  <c r="G250" i="16"/>
  <c r="F250" i="16"/>
  <c r="E250" i="16"/>
  <c r="H249" i="16"/>
  <c r="G249" i="16"/>
  <c r="F249" i="16"/>
  <c r="E249" i="16"/>
  <c r="H248" i="16"/>
  <c r="G248" i="16"/>
  <c r="F248" i="16"/>
  <c r="E248" i="16"/>
  <c r="H247" i="16"/>
  <c r="G247" i="16"/>
  <c r="F247" i="16"/>
  <c r="E247" i="16"/>
  <c r="H246" i="16"/>
  <c r="G246" i="16"/>
  <c r="F246" i="16"/>
  <c r="E246" i="16"/>
  <c r="H245" i="16"/>
  <c r="G245" i="16"/>
  <c r="F245" i="16"/>
  <c r="E245" i="16"/>
  <c r="H244" i="16"/>
  <c r="G244" i="16"/>
  <c r="F244" i="16"/>
  <c r="E244" i="16"/>
  <c r="H243" i="16"/>
  <c r="G243" i="16"/>
  <c r="F243" i="16"/>
  <c r="E243" i="16"/>
  <c r="H242" i="16"/>
  <c r="G242" i="16"/>
  <c r="F242" i="16"/>
  <c r="E242" i="16"/>
  <c r="H241" i="16"/>
  <c r="G241" i="16"/>
  <c r="F241" i="16"/>
  <c r="E241" i="16"/>
  <c r="H240" i="16"/>
  <c r="G240" i="16"/>
  <c r="F240" i="16"/>
  <c r="E240" i="16"/>
  <c r="H239" i="16"/>
  <c r="G239" i="16"/>
  <c r="F239" i="16"/>
  <c r="E239" i="16"/>
  <c r="H238" i="16"/>
  <c r="G238" i="16"/>
  <c r="F238" i="16"/>
  <c r="E238" i="16"/>
  <c r="H237" i="16"/>
  <c r="G237" i="16"/>
  <c r="F237" i="16"/>
  <c r="E237" i="16"/>
  <c r="H236" i="16"/>
  <c r="G236" i="16"/>
  <c r="F236" i="16"/>
  <c r="E236" i="16"/>
  <c r="H235" i="16"/>
  <c r="G235" i="16"/>
  <c r="F235" i="16"/>
  <c r="E235" i="16"/>
  <c r="H234" i="16"/>
  <c r="G234" i="16"/>
  <c r="F234" i="16"/>
  <c r="E234" i="16"/>
  <c r="H233" i="16"/>
  <c r="G233" i="16"/>
  <c r="F233" i="16"/>
  <c r="E233" i="16"/>
  <c r="H232" i="16"/>
  <c r="G232" i="16"/>
  <c r="F232" i="16"/>
  <c r="E232" i="16"/>
  <c r="H231" i="16"/>
  <c r="G231" i="16"/>
  <c r="F231" i="16"/>
  <c r="E231" i="16"/>
  <c r="H230" i="16"/>
  <c r="G230" i="16"/>
  <c r="F230" i="16"/>
  <c r="E230" i="16"/>
  <c r="H229" i="16"/>
  <c r="G229" i="16"/>
  <c r="F229" i="16"/>
  <c r="E229" i="16"/>
  <c r="H228" i="16"/>
  <c r="G228" i="16"/>
  <c r="F228" i="16"/>
  <c r="E228" i="16"/>
  <c r="H227" i="16"/>
  <c r="G227" i="16"/>
  <c r="F227" i="16"/>
  <c r="E227" i="16"/>
  <c r="H226" i="16"/>
  <c r="G226" i="16"/>
  <c r="F226" i="16"/>
  <c r="E226" i="16"/>
  <c r="H225" i="16"/>
  <c r="G225" i="16"/>
  <c r="F225" i="16"/>
  <c r="E225" i="16"/>
  <c r="H224" i="16"/>
  <c r="G224" i="16"/>
  <c r="F224" i="16"/>
  <c r="E224" i="16"/>
  <c r="H223" i="16"/>
  <c r="G223" i="16"/>
  <c r="F223" i="16"/>
  <c r="E223" i="16"/>
  <c r="H222" i="16"/>
  <c r="G222" i="16"/>
  <c r="F222" i="16"/>
  <c r="E222" i="16"/>
  <c r="H221" i="16"/>
  <c r="G221" i="16"/>
  <c r="F221" i="16"/>
  <c r="E221" i="16"/>
  <c r="H220" i="16"/>
  <c r="G220" i="16"/>
  <c r="F220" i="16"/>
  <c r="E220" i="16"/>
  <c r="H219" i="16"/>
  <c r="G219" i="16"/>
  <c r="F219" i="16"/>
  <c r="E219" i="16"/>
  <c r="H218" i="16"/>
  <c r="G218" i="16"/>
  <c r="F218" i="16"/>
  <c r="E218" i="16"/>
  <c r="H217" i="16"/>
  <c r="G217" i="16"/>
  <c r="F217" i="16"/>
  <c r="E217" i="16"/>
  <c r="H216" i="16"/>
  <c r="G216" i="16"/>
  <c r="F216" i="16"/>
  <c r="E216" i="16"/>
  <c r="H215" i="16"/>
  <c r="G215" i="16"/>
  <c r="F215" i="16"/>
  <c r="E215" i="16"/>
  <c r="H214" i="16"/>
  <c r="G214" i="16"/>
  <c r="F214" i="16"/>
  <c r="E214" i="16"/>
  <c r="H213" i="16"/>
  <c r="G213" i="16"/>
  <c r="F213" i="16"/>
  <c r="E213" i="16"/>
  <c r="H212" i="16"/>
  <c r="G212" i="16"/>
  <c r="F212" i="16"/>
  <c r="E212" i="16"/>
  <c r="H211" i="16"/>
  <c r="G211" i="16"/>
  <c r="F211" i="16"/>
  <c r="E211" i="16"/>
  <c r="H210" i="16"/>
  <c r="G210" i="16"/>
  <c r="F210" i="16"/>
  <c r="E210" i="16"/>
  <c r="H209" i="16"/>
  <c r="G209" i="16"/>
  <c r="F209" i="16"/>
  <c r="E209" i="16"/>
  <c r="H208" i="16"/>
  <c r="G208" i="16"/>
  <c r="F208" i="16"/>
  <c r="E208" i="16"/>
  <c r="H207" i="16"/>
  <c r="G207" i="16"/>
  <c r="F207" i="16"/>
  <c r="E207" i="16"/>
  <c r="H206" i="16"/>
  <c r="G206" i="16"/>
  <c r="F206" i="16"/>
  <c r="E206" i="16"/>
  <c r="H205" i="16"/>
  <c r="G205" i="16"/>
  <c r="F205" i="16"/>
  <c r="E205" i="16"/>
  <c r="H204" i="16"/>
  <c r="G204" i="16"/>
  <c r="F204" i="16"/>
  <c r="E204" i="16"/>
  <c r="H203" i="16"/>
  <c r="G203" i="16"/>
  <c r="F203" i="16"/>
  <c r="E203" i="16"/>
  <c r="H202" i="16"/>
  <c r="G202" i="16"/>
  <c r="F202" i="16"/>
  <c r="E202" i="16"/>
  <c r="H201" i="16"/>
  <c r="G201" i="16"/>
  <c r="F201" i="16"/>
  <c r="E201" i="16"/>
  <c r="H200" i="16"/>
  <c r="G200" i="16"/>
  <c r="F200" i="16"/>
  <c r="E200" i="16"/>
  <c r="H199" i="16"/>
  <c r="G199" i="16"/>
  <c r="F199" i="16"/>
  <c r="E199" i="16"/>
  <c r="H198" i="16"/>
  <c r="G198" i="16"/>
  <c r="F198" i="16"/>
  <c r="E198" i="16"/>
  <c r="H197" i="16"/>
  <c r="G197" i="16"/>
  <c r="F197" i="16"/>
  <c r="E197" i="16"/>
  <c r="H196" i="16"/>
  <c r="G196" i="16"/>
  <c r="F196" i="16"/>
  <c r="E196" i="16"/>
  <c r="H195" i="16"/>
  <c r="G195" i="16"/>
  <c r="F195" i="16"/>
  <c r="E195" i="16"/>
  <c r="H194" i="16"/>
  <c r="G194" i="16"/>
  <c r="F194" i="16"/>
  <c r="E194" i="16"/>
  <c r="H193" i="16"/>
  <c r="G193" i="16"/>
  <c r="F193" i="16"/>
  <c r="E193" i="16"/>
  <c r="H192" i="16"/>
  <c r="G192" i="16"/>
  <c r="F192" i="16"/>
  <c r="E192" i="16"/>
  <c r="H191" i="16"/>
  <c r="G191" i="16"/>
  <c r="F191" i="16"/>
  <c r="E191" i="16"/>
  <c r="H190" i="16"/>
  <c r="G190" i="16"/>
  <c r="F190" i="16"/>
  <c r="E190" i="16"/>
  <c r="H189" i="16"/>
  <c r="G189" i="16"/>
  <c r="F189" i="16"/>
  <c r="E189" i="16"/>
  <c r="H188" i="16"/>
  <c r="G188" i="16"/>
  <c r="F188" i="16"/>
  <c r="E188" i="16"/>
  <c r="H187" i="16"/>
  <c r="G187" i="16"/>
  <c r="F187" i="16"/>
  <c r="E187" i="16"/>
  <c r="H186" i="16"/>
  <c r="G186" i="16"/>
  <c r="F186" i="16"/>
  <c r="E186" i="16"/>
  <c r="H185" i="16"/>
  <c r="G185" i="16"/>
  <c r="F185" i="16"/>
  <c r="E185" i="16"/>
  <c r="H184" i="16"/>
  <c r="G184" i="16"/>
  <c r="F184" i="16"/>
  <c r="E184" i="16"/>
  <c r="H183" i="16"/>
  <c r="G183" i="16"/>
  <c r="F183" i="16"/>
  <c r="E183" i="16"/>
  <c r="H182" i="16"/>
  <c r="G182" i="16"/>
  <c r="F182" i="16"/>
  <c r="E182" i="16"/>
  <c r="H181" i="16"/>
  <c r="G181" i="16"/>
  <c r="F181" i="16"/>
  <c r="E181" i="16"/>
  <c r="H180" i="16"/>
  <c r="G180" i="16"/>
  <c r="F180" i="16"/>
  <c r="E180" i="16"/>
  <c r="H179" i="16"/>
  <c r="G179" i="16"/>
  <c r="F179" i="16"/>
  <c r="E179" i="16"/>
  <c r="H178" i="16"/>
  <c r="G178" i="16"/>
  <c r="F178" i="16"/>
  <c r="E178" i="16"/>
  <c r="H177" i="16"/>
  <c r="G177" i="16"/>
  <c r="F177" i="16"/>
  <c r="E177" i="16"/>
  <c r="H176" i="16"/>
  <c r="G176" i="16"/>
  <c r="F176" i="16"/>
  <c r="E176" i="16"/>
  <c r="H175" i="16"/>
  <c r="G175" i="16"/>
  <c r="F175" i="16"/>
  <c r="E175" i="16"/>
  <c r="H174" i="16"/>
  <c r="G174" i="16"/>
  <c r="F174" i="16"/>
  <c r="E174" i="16"/>
  <c r="H173" i="16"/>
  <c r="G173" i="16"/>
  <c r="F173" i="16"/>
  <c r="E173" i="16"/>
  <c r="H172" i="16"/>
  <c r="G172" i="16"/>
  <c r="F172" i="16"/>
  <c r="E172" i="16"/>
  <c r="H171" i="16"/>
  <c r="G171" i="16"/>
  <c r="F171" i="16"/>
  <c r="E171" i="16"/>
  <c r="H170" i="16"/>
  <c r="G170" i="16"/>
  <c r="F170" i="16"/>
  <c r="E170" i="16"/>
  <c r="H169" i="16"/>
  <c r="G169" i="16"/>
  <c r="F169" i="16"/>
  <c r="E169" i="16"/>
  <c r="H168" i="16"/>
  <c r="G168" i="16"/>
  <c r="F168" i="16"/>
  <c r="E168" i="16"/>
  <c r="H167" i="16"/>
  <c r="G167" i="16"/>
  <c r="F167" i="16"/>
  <c r="E167" i="16"/>
  <c r="H166" i="16"/>
  <c r="G166" i="16"/>
  <c r="F166" i="16"/>
  <c r="E166" i="16"/>
  <c r="H165" i="16"/>
  <c r="G165" i="16"/>
  <c r="F165" i="16"/>
  <c r="E165" i="16"/>
  <c r="H164" i="16"/>
  <c r="G164" i="16"/>
  <c r="F164" i="16"/>
  <c r="E164" i="16"/>
  <c r="H163" i="16"/>
  <c r="G163" i="16"/>
  <c r="F163" i="16"/>
  <c r="E163" i="16"/>
  <c r="H162" i="16"/>
  <c r="G162" i="16"/>
  <c r="F162" i="16"/>
  <c r="E162" i="16"/>
  <c r="H161" i="16"/>
  <c r="G161" i="16"/>
  <c r="F161" i="16"/>
  <c r="E161" i="16"/>
  <c r="H160" i="16"/>
  <c r="G160" i="16"/>
  <c r="F160" i="16"/>
  <c r="E160" i="16"/>
  <c r="H159" i="16"/>
  <c r="G159" i="16"/>
  <c r="F159" i="16"/>
  <c r="E159" i="16"/>
  <c r="H158" i="16"/>
  <c r="G158" i="16"/>
  <c r="F158" i="16"/>
  <c r="E158" i="16"/>
  <c r="H157" i="16"/>
  <c r="G157" i="16"/>
  <c r="F157" i="16"/>
  <c r="E157" i="16"/>
  <c r="H156" i="16"/>
  <c r="G156" i="16"/>
  <c r="F156" i="16"/>
  <c r="E156" i="16"/>
  <c r="H155" i="16"/>
  <c r="G155" i="16"/>
  <c r="F155" i="16"/>
  <c r="E155" i="16"/>
  <c r="H154" i="16"/>
  <c r="G154" i="16"/>
  <c r="F154" i="16"/>
  <c r="E154" i="16"/>
  <c r="H153" i="16"/>
  <c r="G153" i="16"/>
  <c r="F153" i="16"/>
  <c r="E153" i="16"/>
  <c r="H152" i="16"/>
  <c r="G152" i="16"/>
  <c r="F152" i="16"/>
  <c r="E152" i="16"/>
  <c r="H151" i="16"/>
  <c r="G151" i="16"/>
  <c r="F151" i="16"/>
  <c r="E151" i="16"/>
  <c r="H150" i="16"/>
  <c r="G150" i="16"/>
  <c r="F150" i="16"/>
  <c r="E150" i="16"/>
  <c r="H149" i="16"/>
  <c r="G149" i="16"/>
  <c r="F149" i="16"/>
  <c r="E149" i="16"/>
  <c r="H148" i="16"/>
  <c r="G148" i="16"/>
  <c r="F148" i="16"/>
  <c r="E148" i="16"/>
  <c r="H147" i="16"/>
  <c r="G147" i="16"/>
  <c r="F147" i="16"/>
  <c r="E147" i="16"/>
  <c r="H146" i="16"/>
  <c r="G146" i="16"/>
  <c r="F146" i="16"/>
  <c r="E146" i="16"/>
  <c r="H145" i="16"/>
  <c r="G145" i="16"/>
  <c r="F145" i="16"/>
  <c r="E145" i="16"/>
  <c r="H144" i="16"/>
  <c r="G144" i="16"/>
  <c r="F144" i="16"/>
  <c r="E144" i="16"/>
  <c r="H143" i="16"/>
  <c r="G143" i="16"/>
  <c r="F143" i="16"/>
  <c r="E143" i="16"/>
  <c r="H142" i="16"/>
  <c r="G142" i="16"/>
  <c r="F142" i="16"/>
  <c r="E142" i="16"/>
  <c r="H141" i="16"/>
  <c r="G141" i="16"/>
  <c r="F141" i="16"/>
  <c r="E141" i="16"/>
  <c r="H140" i="16"/>
  <c r="G140" i="16"/>
  <c r="F140" i="16"/>
  <c r="E140" i="16"/>
  <c r="H139" i="16"/>
  <c r="G139" i="16"/>
  <c r="F139" i="16"/>
  <c r="E139" i="16"/>
  <c r="H138" i="16"/>
  <c r="G138" i="16"/>
  <c r="F138" i="16"/>
  <c r="E138" i="16"/>
  <c r="H137" i="16"/>
  <c r="G137" i="16"/>
  <c r="F137" i="16"/>
  <c r="E137" i="16"/>
  <c r="H136" i="16"/>
  <c r="G136" i="16"/>
  <c r="F136" i="16"/>
  <c r="E136" i="16"/>
  <c r="H135" i="16"/>
  <c r="G135" i="16"/>
  <c r="F135" i="16"/>
  <c r="E135" i="16"/>
  <c r="H134" i="16"/>
  <c r="G134" i="16"/>
  <c r="F134" i="16"/>
  <c r="E134" i="16"/>
  <c r="H133" i="16"/>
  <c r="G133" i="16"/>
  <c r="F133" i="16"/>
  <c r="E133" i="16"/>
  <c r="H132" i="16"/>
  <c r="G132" i="16"/>
  <c r="F132" i="16"/>
  <c r="E132" i="16"/>
  <c r="H131" i="16"/>
  <c r="G131" i="16"/>
  <c r="F131" i="16"/>
  <c r="E131" i="16"/>
  <c r="H130" i="16"/>
  <c r="G130" i="16"/>
  <c r="F130" i="16"/>
  <c r="E130" i="16"/>
  <c r="H129" i="16"/>
  <c r="G129" i="16"/>
  <c r="F129" i="16"/>
  <c r="E129" i="16"/>
  <c r="H128" i="16"/>
  <c r="G128" i="16"/>
  <c r="F128" i="16"/>
  <c r="E128" i="16"/>
  <c r="H127" i="16"/>
  <c r="G127" i="16"/>
  <c r="F127" i="16"/>
  <c r="E127" i="16"/>
  <c r="H126" i="16"/>
  <c r="G126" i="16"/>
  <c r="F126" i="16"/>
  <c r="E126" i="16"/>
  <c r="H125" i="16"/>
  <c r="G125" i="16"/>
  <c r="F125" i="16"/>
  <c r="E125" i="16"/>
  <c r="H124" i="16"/>
  <c r="G124" i="16"/>
  <c r="F124" i="16"/>
  <c r="E124" i="16"/>
  <c r="H123" i="16"/>
  <c r="G123" i="16"/>
  <c r="F123" i="16"/>
  <c r="E123" i="16"/>
  <c r="H122" i="16"/>
  <c r="G122" i="16"/>
  <c r="F122" i="16"/>
  <c r="E122" i="16"/>
  <c r="H121" i="16"/>
  <c r="G121" i="16"/>
  <c r="F121" i="16"/>
  <c r="E121" i="16"/>
  <c r="H120" i="16"/>
  <c r="G120" i="16"/>
  <c r="F120" i="16"/>
  <c r="E120" i="16"/>
  <c r="H119" i="16"/>
  <c r="G119" i="16"/>
  <c r="F119" i="16"/>
  <c r="E119" i="16"/>
  <c r="H118" i="16"/>
  <c r="G118" i="16"/>
  <c r="F118" i="16"/>
  <c r="E118" i="16"/>
  <c r="H117" i="16"/>
  <c r="G117" i="16"/>
  <c r="F117" i="16"/>
  <c r="E117" i="16"/>
  <c r="H116" i="16"/>
  <c r="G116" i="16"/>
  <c r="F116" i="16"/>
  <c r="E116" i="16"/>
  <c r="H115" i="16"/>
  <c r="G115" i="16"/>
  <c r="F115" i="16"/>
  <c r="E115" i="16"/>
  <c r="H114" i="16"/>
  <c r="G114" i="16"/>
  <c r="F114" i="16"/>
  <c r="E114" i="16"/>
  <c r="H113" i="16"/>
  <c r="G113" i="16"/>
  <c r="F113" i="16"/>
  <c r="E113" i="16"/>
  <c r="H112" i="16"/>
  <c r="G112" i="16"/>
  <c r="F112" i="16"/>
  <c r="E112" i="16"/>
  <c r="H111" i="16"/>
  <c r="G111" i="16"/>
  <c r="F111" i="16"/>
  <c r="E111" i="16"/>
  <c r="H110" i="16"/>
  <c r="G110" i="16"/>
  <c r="F110" i="16"/>
  <c r="E110" i="16"/>
  <c r="H109" i="16"/>
  <c r="G109" i="16"/>
  <c r="F109" i="16"/>
  <c r="E109" i="16"/>
  <c r="H108" i="16"/>
  <c r="G108" i="16"/>
  <c r="F108" i="16"/>
  <c r="E108" i="16"/>
  <c r="H107" i="16"/>
  <c r="G107" i="16"/>
  <c r="F107" i="16"/>
  <c r="E107" i="16"/>
  <c r="H106" i="16"/>
  <c r="G106" i="16"/>
  <c r="F106" i="16"/>
  <c r="E106" i="16"/>
  <c r="H105" i="16"/>
  <c r="G105" i="16"/>
  <c r="F105" i="16"/>
  <c r="E105" i="16"/>
  <c r="H104" i="16"/>
  <c r="G104" i="16"/>
  <c r="F104" i="16"/>
  <c r="E104" i="16"/>
  <c r="H103" i="16"/>
  <c r="G103" i="16"/>
  <c r="F103" i="16"/>
  <c r="E103" i="16"/>
  <c r="H102" i="16"/>
  <c r="G102" i="16"/>
  <c r="F102" i="16"/>
  <c r="E102" i="16"/>
  <c r="H101" i="16"/>
  <c r="G101" i="16"/>
  <c r="F101" i="16"/>
  <c r="E101" i="16"/>
  <c r="H100" i="16"/>
  <c r="G100" i="16"/>
  <c r="F100" i="16"/>
  <c r="E100" i="16"/>
  <c r="H99" i="16"/>
  <c r="G99" i="16"/>
  <c r="F99" i="16"/>
  <c r="E99" i="16"/>
  <c r="H98" i="16"/>
  <c r="G98" i="16"/>
  <c r="F98" i="16"/>
  <c r="E98" i="16"/>
  <c r="H97" i="16"/>
  <c r="G97" i="16"/>
  <c r="F97" i="16"/>
  <c r="F391" i="16" s="1"/>
  <c r="E97" i="16"/>
  <c r="J86" i="16"/>
  <c r="G86" i="16"/>
  <c r="H85" i="16"/>
  <c r="I85" i="16" s="1"/>
  <c r="K85" i="16" s="1"/>
  <c r="I84" i="16"/>
  <c r="H83" i="16"/>
  <c r="I83" i="16" s="1"/>
  <c r="K83" i="16" s="1"/>
  <c r="H82" i="16"/>
  <c r="I82" i="16" s="1"/>
  <c r="K82" i="16" s="1"/>
  <c r="H81" i="16"/>
  <c r="I81" i="16" s="1"/>
  <c r="K81" i="16" s="1"/>
  <c r="H80" i="16"/>
  <c r="I80" i="16" s="1"/>
  <c r="K80" i="16" s="1"/>
  <c r="H79" i="16"/>
  <c r="I79" i="16" s="1"/>
  <c r="K79" i="16" s="1"/>
  <c r="H78" i="16"/>
  <c r="I78" i="16" s="1"/>
  <c r="K78" i="16" s="1"/>
  <c r="H77" i="16"/>
  <c r="I77" i="16" s="1"/>
  <c r="K77" i="16" s="1"/>
  <c r="H76" i="16"/>
  <c r="I76" i="16" s="1"/>
  <c r="K76" i="16" s="1"/>
  <c r="I75" i="16"/>
  <c r="K75" i="16" s="1"/>
  <c r="H74" i="16"/>
  <c r="I74" i="16" s="1"/>
  <c r="K74" i="16" s="1"/>
  <c r="I73" i="16"/>
  <c r="H72" i="16"/>
  <c r="I72" i="16" s="1"/>
  <c r="K72" i="16" s="1"/>
  <c r="H71" i="16"/>
  <c r="I71" i="16" s="1"/>
  <c r="K71" i="16" s="1"/>
  <c r="H70" i="16"/>
  <c r="I70" i="16" s="1"/>
  <c r="K70" i="16" s="1"/>
  <c r="I69" i="16"/>
  <c r="K69" i="16" s="1"/>
  <c r="H68" i="16"/>
  <c r="I68" i="16" s="1"/>
  <c r="K68" i="16" s="1"/>
  <c r="H67" i="16"/>
  <c r="I67" i="16" s="1"/>
  <c r="K67" i="16" s="1"/>
  <c r="H66" i="16"/>
  <c r="I66" i="16" s="1"/>
  <c r="K66" i="16" s="1"/>
  <c r="I65" i="16"/>
  <c r="I64" i="16"/>
  <c r="H63" i="16"/>
  <c r="I63" i="16" s="1"/>
  <c r="K63" i="16" s="1"/>
  <c r="H62" i="16"/>
  <c r="I62" i="16" s="1"/>
  <c r="K62" i="16" s="1"/>
  <c r="H61" i="16"/>
  <c r="I61" i="16" s="1"/>
  <c r="K61" i="16" s="1"/>
  <c r="H60" i="16"/>
  <c r="I60" i="16" s="1"/>
  <c r="K60" i="16" s="1"/>
  <c r="I59" i="16"/>
  <c r="I58" i="16"/>
  <c r="H57" i="16"/>
  <c r="I57" i="16" s="1"/>
  <c r="K57" i="16" s="1"/>
  <c r="H56" i="16"/>
  <c r="I56" i="16" s="1"/>
  <c r="K56" i="16" s="1"/>
  <c r="H55" i="16"/>
  <c r="I55" i="16" s="1"/>
  <c r="K55" i="16" s="1"/>
  <c r="F54" i="16"/>
  <c r="E54" i="16"/>
  <c r="H53" i="16"/>
  <c r="I53" i="16" s="1"/>
  <c r="K53" i="16" s="1"/>
  <c r="H52" i="16"/>
  <c r="I52" i="16" s="1"/>
  <c r="K52" i="16" s="1"/>
  <c r="H51" i="16"/>
  <c r="I51" i="16" s="1"/>
  <c r="K51" i="16" s="1"/>
  <c r="H50" i="16"/>
  <c r="F50" i="16"/>
  <c r="F86" i="16" s="1"/>
  <c r="E50" i="16"/>
  <c r="D50" i="16"/>
  <c r="D86" i="16" s="1"/>
  <c r="D392" i="16" s="1"/>
  <c r="D394" i="16" s="1"/>
  <c r="H49" i="16"/>
  <c r="I49" i="16" s="1"/>
  <c r="K49" i="16" s="1"/>
  <c r="H48" i="16"/>
  <c r="I48" i="16" s="1"/>
  <c r="K48" i="16" s="1"/>
  <c r="H47" i="16"/>
  <c r="I47" i="16" s="1"/>
  <c r="K47" i="16" s="1"/>
  <c r="H46" i="16"/>
  <c r="I46" i="16" s="1"/>
  <c r="K46" i="16" s="1"/>
  <c r="H45" i="16"/>
  <c r="I45" i="16" s="1"/>
  <c r="K45" i="16" s="1"/>
  <c r="H44" i="16"/>
  <c r="I44" i="16" s="1"/>
  <c r="K44" i="16" s="1"/>
  <c r="H43" i="16"/>
  <c r="I43" i="16" s="1"/>
  <c r="K43" i="16" s="1"/>
  <c r="I42" i="16"/>
  <c r="K42" i="16" s="1"/>
  <c r="H41" i="16"/>
  <c r="I41" i="16" s="1"/>
  <c r="K41" i="16" s="1"/>
  <c r="I40" i="16"/>
  <c r="I39" i="16"/>
  <c r="K39" i="16" s="1"/>
  <c r="I38" i="16"/>
  <c r="I37" i="16"/>
  <c r="I36" i="16"/>
  <c r="K36" i="16" s="1"/>
  <c r="I35" i="16"/>
  <c r="K35" i="16" s="1"/>
  <c r="I34" i="16"/>
  <c r="K34" i="16" s="1"/>
  <c r="H34" i="16"/>
  <c r="K33" i="16"/>
  <c r="I33" i="16"/>
  <c r="I32" i="16"/>
  <c r="I31" i="16"/>
  <c r="K31" i="16" s="1"/>
  <c r="I30" i="16"/>
  <c r="K30" i="16" s="1"/>
  <c r="I29" i="16"/>
  <c r="K29" i="16" s="1"/>
  <c r="I28" i="16"/>
  <c r="K28" i="16" s="1"/>
  <c r="I27" i="16"/>
  <c r="I26" i="16"/>
  <c r="I25" i="16"/>
  <c r="K24" i="16"/>
  <c r="I24" i="16"/>
  <c r="H24" i="16"/>
  <c r="I23" i="16"/>
  <c r="K23" i="16" s="1"/>
  <c r="H23" i="16"/>
  <c r="K22" i="16"/>
  <c r="I22" i="16"/>
  <c r="K21" i="16"/>
  <c r="I21" i="16"/>
  <c r="H21" i="16"/>
  <c r="I20" i="16"/>
  <c r="K19" i="16"/>
  <c r="I19" i="16"/>
  <c r="I18" i="16"/>
  <c r="I17" i="16"/>
  <c r="K17" i="16" s="1"/>
  <c r="I16" i="16"/>
  <c r="K16" i="16" s="1"/>
  <c r="H15" i="16"/>
  <c r="I15" i="16" s="1"/>
  <c r="K15" i="16" s="1"/>
  <c r="H14" i="16"/>
  <c r="I14" i="16" s="1"/>
  <c r="K14" i="16" s="1"/>
  <c r="H13" i="16"/>
  <c r="I13" i="16" s="1"/>
  <c r="K13" i="16" s="1"/>
  <c r="K12" i="16"/>
  <c r="I12" i="16"/>
  <c r="K11" i="16"/>
  <c r="I11" i="16"/>
  <c r="H11" i="16"/>
  <c r="I10" i="16"/>
  <c r="K2357" i="12" l="1"/>
  <c r="I74" i="13" s="1"/>
  <c r="G74" i="13"/>
  <c r="J74" i="13" s="1"/>
  <c r="K2273" i="12"/>
  <c r="K2276" i="12" s="1"/>
  <c r="G2276" i="12"/>
  <c r="K2294" i="12"/>
  <c r="K2317" i="12"/>
  <c r="G71" i="13"/>
  <c r="J71" i="13" s="1"/>
  <c r="I54" i="16"/>
  <c r="K54" i="16" s="1"/>
  <c r="I77" i="13"/>
  <c r="I79" i="13"/>
  <c r="I80" i="13"/>
  <c r="I81" i="13"/>
  <c r="I83" i="13"/>
  <c r="I84" i="13"/>
  <c r="I85" i="13"/>
  <c r="I87" i="13"/>
  <c r="I88" i="13"/>
  <c r="I89" i="13"/>
  <c r="I91" i="13"/>
  <c r="I92" i="13"/>
  <c r="I93" i="13"/>
  <c r="I95" i="13"/>
  <c r="I96" i="13"/>
  <c r="I97" i="13"/>
  <c r="I99" i="13"/>
  <c r="I100" i="13"/>
  <c r="I101" i="13"/>
  <c r="I103" i="13"/>
  <c r="I104" i="13"/>
  <c r="I105" i="13"/>
  <c r="I107" i="13"/>
  <c r="I108" i="13"/>
  <c r="I109" i="13"/>
  <c r="I111" i="13"/>
  <c r="I112" i="13"/>
  <c r="I113" i="13"/>
  <c r="I115" i="13"/>
  <c r="I116" i="13"/>
  <c r="I117" i="13"/>
  <c r="I119" i="13"/>
  <c r="I120" i="13"/>
  <c r="I121" i="13"/>
  <c r="I123" i="13"/>
  <c r="I124" i="13"/>
  <c r="I125" i="13"/>
  <c r="I127" i="13"/>
  <c r="I128" i="13"/>
  <c r="I129" i="13"/>
  <c r="I131" i="13"/>
  <c r="I132" i="13"/>
  <c r="I133" i="13"/>
  <c r="I135" i="13"/>
  <c r="I136" i="13"/>
  <c r="I137" i="13"/>
  <c r="I139" i="13"/>
  <c r="I140" i="13"/>
  <c r="I141" i="13"/>
  <c r="I143" i="13"/>
  <c r="I144" i="13"/>
  <c r="I145" i="13"/>
  <c r="I147" i="13"/>
  <c r="I148" i="13"/>
  <c r="I149" i="13"/>
  <c r="I151" i="13"/>
  <c r="I152" i="13"/>
  <c r="I153" i="13"/>
  <c r="I155" i="13"/>
  <c r="I156" i="13"/>
  <c r="I157" i="13"/>
  <c r="I159" i="13"/>
  <c r="I160" i="13"/>
  <c r="I161" i="13"/>
  <c r="I163" i="13"/>
  <c r="I164" i="13"/>
  <c r="I165" i="13"/>
  <c r="I167" i="13"/>
  <c r="I168" i="13"/>
  <c r="I169" i="13"/>
  <c r="I171" i="13"/>
  <c r="I172" i="13"/>
  <c r="I173" i="13"/>
  <c r="I175" i="13"/>
  <c r="I176" i="13"/>
  <c r="I177" i="13"/>
  <c r="I179" i="13"/>
  <c r="I180" i="13"/>
  <c r="I181" i="13"/>
  <c r="I183" i="13"/>
  <c r="I184" i="13"/>
  <c r="I185" i="13"/>
  <c r="I187" i="13"/>
  <c r="I188" i="13"/>
  <c r="I189" i="13"/>
  <c r="I191" i="13"/>
  <c r="I192" i="13"/>
  <c r="I193" i="13"/>
  <c r="I195" i="13"/>
  <c r="I196" i="13"/>
  <c r="I197" i="13"/>
  <c r="I199" i="13"/>
  <c r="I200" i="13"/>
  <c r="I201" i="13"/>
  <c r="I203" i="13"/>
  <c r="I204" i="13"/>
  <c r="I205" i="13"/>
  <c r="I207" i="13"/>
  <c r="I208" i="13"/>
  <c r="I209" i="13"/>
  <c r="I211" i="13"/>
  <c r="I212" i="13"/>
  <c r="I213" i="13"/>
  <c r="I215" i="13"/>
  <c r="I216" i="13"/>
  <c r="I218" i="13"/>
  <c r="I219" i="13"/>
  <c r="I220" i="13"/>
  <c r="I222" i="13"/>
  <c r="I223" i="13"/>
  <c r="I224" i="13"/>
  <c r="I226" i="13"/>
  <c r="I227" i="13"/>
  <c r="I228" i="13"/>
  <c r="I230" i="13"/>
  <c r="I231" i="13"/>
  <c r="I232" i="13"/>
  <c r="I234" i="13"/>
  <c r="I235" i="13"/>
  <c r="I236" i="13"/>
  <c r="I238" i="13"/>
  <c r="I239" i="13"/>
  <c r="I240" i="13"/>
  <c r="I242" i="13"/>
  <c r="I243" i="13"/>
  <c r="I244" i="13"/>
  <c r="I246" i="13"/>
  <c r="I247" i="13"/>
  <c r="I248" i="13"/>
  <c r="I250" i="13"/>
  <c r="I251" i="13"/>
  <c r="I252" i="13"/>
  <c r="I254" i="13"/>
  <c r="I255" i="13"/>
  <c r="I256" i="13"/>
  <c r="H86" i="16"/>
  <c r="E86" i="16"/>
  <c r="I50" i="16"/>
  <c r="K50" i="16" s="1"/>
  <c r="F392" i="16"/>
  <c r="I98" i="16"/>
  <c r="I100" i="16"/>
  <c r="I101" i="16"/>
  <c r="I102" i="16"/>
  <c r="I104" i="16"/>
  <c r="I105" i="16"/>
  <c r="I106" i="16"/>
  <c r="I108" i="16"/>
  <c r="I109" i="16"/>
  <c r="I110" i="16"/>
  <c r="I112" i="16"/>
  <c r="I113" i="16"/>
  <c r="I114" i="16"/>
  <c r="I116" i="16"/>
  <c r="I117" i="16"/>
  <c r="I118" i="16"/>
  <c r="I120" i="16"/>
  <c r="I121" i="16"/>
  <c r="I122" i="16"/>
  <c r="I124" i="16"/>
  <c r="I125" i="16"/>
  <c r="I126" i="16"/>
  <c r="I128" i="16"/>
  <c r="I129" i="16"/>
  <c r="I130" i="16"/>
  <c r="I132" i="16"/>
  <c r="I133" i="16"/>
  <c r="I134" i="16"/>
  <c r="I136" i="16"/>
  <c r="I137" i="16"/>
  <c r="I138" i="16"/>
  <c r="I140" i="16"/>
  <c r="I141" i="16"/>
  <c r="I142" i="16"/>
  <c r="I144" i="16"/>
  <c r="I145" i="16"/>
  <c r="I146" i="16"/>
  <c r="I148" i="16"/>
  <c r="I149" i="16"/>
  <c r="I150" i="16"/>
  <c r="I152" i="16"/>
  <c r="I153" i="16"/>
  <c r="I154" i="16"/>
  <c r="I156" i="16"/>
  <c r="I157" i="16"/>
  <c r="I158" i="16"/>
  <c r="I160" i="16"/>
  <c r="I161" i="16"/>
  <c r="I162" i="16"/>
  <c r="I164" i="16"/>
  <c r="I165" i="16"/>
  <c r="I166" i="16"/>
  <c r="I168" i="16"/>
  <c r="I169" i="16"/>
  <c r="I170" i="16"/>
  <c r="I172" i="16"/>
  <c r="I173" i="16"/>
  <c r="I174" i="16"/>
  <c r="I176" i="16"/>
  <c r="I177" i="16"/>
  <c r="I178" i="16"/>
  <c r="I180" i="16"/>
  <c r="I181" i="16"/>
  <c r="I182" i="16"/>
  <c r="I184" i="16"/>
  <c r="I185" i="16"/>
  <c r="I186" i="16"/>
  <c r="I188" i="16"/>
  <c r="I189" i="16"/>
  <c r="I190" i="16"/>
  <c r="I192" i="16"/>
  <c r="I193" i="16"/>
  <c r="I194" i="16"/>
  <c r="I196" i="16"/>
  <c r="I197" i="16"/>
  <c r="I198" i="16"/>
  <c r="I200" i="16"/>
  <c r="I201" i="16"/>
  <c r="I202" i="16"/>
  <c r="I204" i="16"/>
  <c r="I205" i="16"/>
  <c r="I206" i="16"/>
  <c r="I208" i="16"/>
  <c r="I209" i="16"/>
  <c r="I210" i="16"/>
  <c r="I212" i="16"/>
  <c r="I213" i="16"/>
  <c r="I214" i="16"/>
  <c r="I216" i="16"/>
  <c r="I217" i="16"/>
  <c r="I218" i="16"/>
  <c r="I220" i="16"/>
  <c r="I221" i="16"/>
  <c r="I222" i="16"/>
  <c r="I224" i="16"/>
  <c r="I225" i="16"/>
  <c r="I226" i="16"/>
  <c r="I228" i="16"/>
  <c r="I229" i="16"/>
  <c r="I230" i="16"/>
  <c r="I232" i="16"/>
  <c r="I233" i="16"/>
  <c r="I234" i="16"/>
  <c r="I236" i="16"/>
  <c r="I237" i="16"/>
  <c r="I239" i="16"/>
  <c r="I240" i="16"/>
  <c r="I241" i="16"/>
  <c r="I243" i="16"/>
  <c r="I244" i="16"/>
  <c r="I245" i="16"/>
  <c r="I247" i="16"/>
  <c r="I248" i="16"/>
  <c r="I249" i="16"/>
  <c r="I251" i="16"/>
  <c r="I252" i="16"/>
  <c r="I253" i="16"/>
  <c r="I255" i="16"/>
  <c r="I256" i="16"/>
  <c r="I257" i="16"/>
  <c r="I259" i="16"/>
  <c r="I260" i="16"/>
  <c r="I261" i="16"/>
  <c r="I263" i="16"/>
  <c r="I264" i="16"/>
  <c r="I265" i="16"/>
  <c r="I267" i="16"/>
  <c r="I268" i="16"/>
  <c r="I269" i="16"/>
  <c r="I271" i="16"/>
  <c r="I272" i="16"/>
  <c r="I273" i="16"/>
  <c r="I275" i="16"/>
  <c r="I276" i="16"/>
  <c r="I277" i="16"/>
  <c r="I279" i="16"/>
  <c r="I280" i="16"/>
  <c r="I281" i="16"/>
  <c r="I283" i="16"/>
  <c r="I284" i="16"/>
  <c r="I285" i="16"/>
  <c r="I287" i="16"/>
  <c r="I288" i="16"/>
  <c r="I289" i="16"/>
  <c r="I291" i="16"/>
  <c r="I292" i="16"/>
  <c r="I293" i="16"/>
  <c r="I295" i="16"/>
  <c r="I296" i="16"/>
  <c r="I297" i="16"/>
  <c r="I299" i="16"/>
  <c r="I300" i="16"/>
  <c r="I301" i="16"/>
  <c r="I303" i="16"/>
  <c r="I304" i="16"/>
  <c r="I305" i="16"/>
  <c r="I307" i="16"/>
  <c r="I308" i="16"/>
  <c r="I309" i="16"/>
  <c r="I311" i="16"/>
  <c r="I312" i="16"/>
  <c r="I313" i="16"/>
  <c r="I315" i="16"/>
  <c r="I316" i="16"/>
  <c r="I317" i="16"/>
  <c r="I319" i="16"/>
  <c r="I320" i="16"/>
  <c r="I321" i="16"/>
  <c r="I323" i="16"/>
  <c r="I324" i="16"/>
  <c r="I325" i="16"/>
  <c r="I327" i="16"/>
  <c r="I328" i="16"/>
  <c r="I329" i="16"/>
  <c r="I331" i="16"/>
  <c r="I332" i="16"/>
  <c r="I333" i="16"/>
  <c r="I335" i="16"/>
  <c r="I336" i="16"/>
  <c r="I337" i="16"/>
  <c r="I339" i="16"/>
  <c r="I340" i="16"/>
  <c r="I341" i="16"/>
  <c r="I343" i="16"/>
  <c r="I344" i="16"/>
  <c r="I345" i="16"/>
  <c r="I347" i="16"/>
  <c r="I348" i="16"/>
  <c r="I349" i="16"/>
  <c r="I351" i="16"/>
  <c r="I352" i="16"/>
  <c r="I353" i="16"/>
  <c r="I355" i="16"/>
  <c r="I356" i="16"/>
  <c r="I357" i="16"/>
  <c r="I359" i="16"/>
  <c r="I360" i="16"/>
  <c r="I361" i="16"/>
  <c r="I363" i="16"/>
  <c r="I364" i="16"/>
  <c r="I365" i="16"/>
  <c r="I367" i="16"/>
  <c r="I368" i="16"/>
  <c r="I369" i="16"/>
  <c r="I371" i="16"/>
  <c r="I372" i="16"/>
  <c r="I373" i="16"/>
  <c r="I375" i="16"/>
  <c r="I376" i="16"/>
  <c r="I377" i="16"/>
  <c r="I379" i="16"/>
  <c r="I380" i="16"/>
  <c r="I381" i="16"/>
  <c r="I383" i="16"/>
  <c r="I384" i="16"/>
  <c r="I385" i="16"/>
  <c r="I387" i="16"/>
  <c r="I388" i="16"/>
  <c r="I389" i="16"/>
  <c r="I258" i="13"/>
  <c r="I259" i="13"/>
  <c r="I260" i="13"/>
  <c r="I262" i="13"/>
  <c r="I263" i="13"/>
  <c r="I264" i="13"/>
  <c r="I266" i="13"/>
  <c r="I267" i="13"/>
  <c r="I268" i="13"/>
  <c r="I270" i="13"/>
  <c r="I271" i="13"/>
  <c r="I272" i="13"/>
  <c r="I274" i="13"/>
  <c r="I275" i="13"/>
  <c r="I276" i="13"/>
  <c r="I278" i="13"/>
  <c r="I279" i="13"/>
  <c r="I280" i="13"/>
  <c r="I282" i="13"/>
  <c r="I283" i="13"/>
  <c r="I284" i="13"/>
  <c r="I286" i="13"/>
  <c r="I287" i="13"/>
  <c r="I288" i="13"/>
  <c r="I290" i="13"/>
  <c r="I291" i="13"/>
  <c r="I292" i="13"/>
  <c r="I294" i="13"/>
  <c r="I295" i="13"/>
  <c r="I296" i="13"/>
  <c r="I298" i="13"/>
  <c r="I299" i="13"/>
  <c r="I300" i="13"/>
  <c r="I302" i="13"/>
  <c r="I303" i="13"/>
  <c r="I304" i="13"/>
  <c r="I306" i="13"/>
  <c r="I307" i="13"/>
  <c r="I308" i="13"/>
  <c r="I310" i="13"/>
  <c r="I311" i="13"/>
  <c r="I312" i="13"/>
  <c r="I314" i="13"/>
  <c r="I315" i="13"/>
  <c r="I316" i="13"/>
  <c r="I318" i="13"/>
  <c r="I319" i="13"/>
  <c r="I320" i="13"/>
  <c r="I322" i="13"/>
  <c r="I323" i="13"/>
  <c r="I324" i="13"/>
  <c r="I326" i="13"/>
  <c r="I327" i="13"/>
  <c r="I328" i="13"/>
  <c r="I330" i="13"/>
  <c r="I331" i="13"/>
  <c r="I332" i="13"/>
  <c r="I334" i="13"/>
  <c r="I335" i="13"/>
  <c r="I336" i="13"/>
  <c r="I338" i="13"/>
  <c r="I339" i="13"/>
  <c r="I340" i="13"/>
  <c r="I342" i="13"/>
  <c r="I343" i="13"/>
  <c r="I344" i="13"/>
  <c r="I346" i="13"/>
  <c r="I347" i="13"/>
  <c r="I348" i="13"/>
  <c r="I350" i="13"/>
  <c r="I351" i="13"/>
  <c r="I352" i="13"/>
  <c r="I354" i="13"/>
  <c r="I355" i="13"/>
  <c r="I356" i="13"/>
  <c r="I358" i="13"/>
  <c r="I359" i="13"/>
  <c r="I360" i="13"/>
  <c r="I362" i="13"/>
  <c r="I363" i="13"/>
  <c r="I364" i="13"/>
  <c r="I366" i="13"/>
  <c r="I367" i="13"/>
  <c r="I368" i="13"/>
  <c r="I78" i="13"/>
  <c r="I82" i="13"/>
  <c r="I86" i="13"/>
  <c r="I90" i="13"/>
  <c r="I94" i="13"/>
  <c r="I98" i="13"/>
  <c r="I102" i="13"/>
  <c r="I106" i="13"/>
  <c r="I110" i="13"/>
  <c r="I114" i="13"/>
  <c r="I118" i="13"/>
  <c r="I122" i="13"/>
  <c r="I126" i="13"/>
  <c r="I130" i="13"/>
  <c r="I134" i="13"/>
  <c r="I138" i="13"/>
  <c r="I142" i="13"/>
  <c r="I146" i="13"/>
  <c r="I150" i="13"/>
  <c r="I154" i="13"/>
  <c r="I158" i="13"/>
  <c r="I162" i="13"/>
  <c r="I166" i="13"/>
  <c r="I170" i="13"/>
  <c r="I174" i="13"/>
  <c r="I178" i="13"/>
  <c r="I182" i="13"/>
  <c r="I186" i="13"/>
  <c r="I190" i="13"/>
  <c r="I194" i="13"/>
  <c r="I198" i="13"/>
  <c r="I202" i="13"/>
  <c r="I206" i="13"/>
  <c r="I210" i="13"/>
  <c r="I214" i="13"/>
  <c r="I76" i="13"/>
  <c r="I217" i="13"/>
  <c r="I221" i="13"/>
  <c r="I225" i="13"/>
  <c r="I229" i="13"/>
  <c r="I233" i="13"/>
  <c r="I237" i="13"/>
  <c r="I241" i="13"/>
  <c r="I245" i="13"/>
  <c r="I249" i="13"/>
  <c r="I253" i="13"/>
  <c r="I257" i="13"/>
  <c r="I261" i="13"/>
  <c r="I265" i="13"/>
  <c r="I269" i="13"/>
  <c r="I273" i="13"/>
  <c r="I277" i="13"/>
  <c r="I281" i="13"/>
  <c r="I285" i="13"/>
  <c r="I289" i="13"/>
  <c r="I293" i="13"/>
  <c r="I297" i="13"/>
  <c r="I301" i="13"/>
  <c r="I305" i="13"/>
  <c r="I309" i="13"/>
  <c r="I313" i="13"/>
  <c r="I317" i="13"/>
  <c r="I321" i="13"/>
  <c r="I325" i="13"/>
  <c r="I329" i="13"/>
  <c r="I333" i="13"/>
  <c r="I337" i="13"/>
  <c r="I341" i="13"/>
  <c r="I345" i="13"/>
  <c r="I349" i="13"/>
  <c r="I353" i="13"/>
  <c r="I357" i="13"/>
  <c r="I361" i="13"/>
  <c r="I365" i="13"/>
  <c r="I369" i="13"/>
  <c r="G87" i="16"/>
  <c r="G89" i="16" s="1"/>
  <c r="H391" i="16"/>
  <c r="I99" i="16"/>
  <c r="I103" i="16"/>
  <c r="I107" i="16"/>
  <c r="I111" i="16"/>
  <c r="I115" i="16"/>
  <c r="I119" i="16"/>
  <c r="I123" i="16"/>
  <c r="I127" i="16"/>
  <c r="I131" i="16"/>
  <c r="I135" i="16"/>
  <c r="I139" i="16"/>
  <c r="I143" i="16"/>
  <c r="I147" i="16"/>
  <c r="I151" i="16"/>
  <c r="I155" i="16"/>
  <c r="I159" i="16"/>
  <c r="I163" i="16"/>
  <c r="I167" i="16"/>
  <c r="I171" i="16"/>
  <c r="I175" i="16"/>
  <c r="I179" i="16"/>
  <c r="I183" i="16"/>
  <c r="I187" i="16"/>
  <c r="I191" i="16"/>
  <c r="I195" i="16"/>
  <c r="I199" i="16"/>
  <c r="I203" i="16"/>
  <c r="I207" i="16"/>
  <c r="I211" i="16"/>
  <c r="I215" i="16"/>
  <c r="I219" i="16"/>
  <c r="I223" i="16"/>
  <c r="I227" i="16"/>
  <c r="I231" i="16"/>
  <c r="I235" i="16"/>
  <c r="E391" i="16"/>
  <c r="E392" i="16" s="1"/>
  <c r="G391" i="16"/>
  <c r="G392" i="16" s="1"/>
  <c r="I97" i="16"/>
  <c r="I238" i="16"/>
  <c r="I242" i="16"/>
  <c r="I246" i="16"/>
  <c r="I250" i="16"/>
  <c r="I254" i="16"/>
  <c r="I258" i="16"/>
  <c r="I262" i="16"/>
  <c r="I266" i="16"/>
  <c r="I270" i="16"/>
  <c r="I274" i="16"/>
  <c r="I278" i="16"/>
  <c r="I282" i="16"/>
  <c r="I286" i="16"/>
  <c r="I290" i="16"/>
  <c r="I294" i="16"/>
  <c r="I298" i="16"/>
  <c r="I302" i="16"/>
  <c r="I306" i="16"/>
  <c r="I310" i="16"/>
  <c r="I314" i="16"/>
  <c r="I318" i="16"/>
  <c r="I322" i="16"/>
  <c r="I326" i="16"/>
  <c r="I330" i="16"/>
  <c r="I334" i="16"/>
  <c r="I338" i="16"/>
  <c r="I342" i="16"/>
  <c r="I346" i="16"/>
  <c r="I350" i="16"/>
  <c r="I354" i="16"/>
  <c r="I358" i="16"/>
  <c r="I362" i="16"/>
  <c r="I366" i="16"/>
  <c r="I370" i="16"/>
  <c r="I374" i="16"/>
  <c r="I378" i="16"/>
  <c r="I382" i="16"/>
  <c r="I386" i="16"/>
  <c r="I390" i="16"/>
  <c r="I71" i="13" l="1"/>
  <c r="K71" i="13" s="1"/>
  <c r="H392" i="16"/>
  <c r="I86" i="16"/>
  <c r="I391" i="16"/>
  <c r="I392" i="16" s="1"/>
  <c r="G2298" i="12" l="1"/>
  <c r="G72" i="13" s="1"/>
  <c r="J72" i="13" s="1"/>
  <c r="K2296" i="12"/>
  <c r="I72" i="13" s="1"/>
  <c r="G2319" i="12"/>
  <c r="K2319" i="12" s="1"/>
  <c r="I1892" i="12"/>
  <c r="E1892" i="12"/>
  <c r="C1892" i="12"/>
  <c r="E773" i="12"/>
  <c r="C773" i="12"/>
  <c r="E686" i="12"/>
  <c r="C686" i="12"/>
  <c r="E190" i="12"/>
  <c r="C190" i="12"/>
  <c r="E642" i="12"/>
  <c r="C642" i="12"/>
  <c r="E24" i="13" s="1"/>
  <c r="F24" i="13"/>
  <c r="E972" i="12"/>
  <c r="F32" i="13" s="1"/>
  <c r="I2014" i="12"/>
  <c r="E2014" i="12"/>
  <c r="I274" i="12"/>
  <c r="E274" i="12"/>
  <c r="C274" i="12"/>
  <c r="I232" i="12"/>
  <c r="E232" i="12"/>
  <c r="C232" i="12"/>
  <c r="H16" i="13"/>
  <c r="I972" i="12"/>
  <c r="I974" i="12" s="1"/>
  <c r="C972" i="12"/>
  <c r="C974" i="12" s="1"/>
  <c r="G2321" i="12" l="1"/>
  <c r="K2321" i="12" s="1"/>
  <c r="G2300" i="12"/>
  <c r="E974" i="12"/>
  <c r="K72" i="13"/>
  <c r="E32" i="13"/>
  <c r="E1848" i="12"/>
  <c r="C1848" i="12"/>
  <c r="I1848" i="12"/>
  <c r="E1940" i="12"/>
  <c r="C1940" i="12"/>
  <c r="R81" i="12"/>
  <c r="R85" i="12"/>
  <c r="Q81" i="12"/>
  <c r="P81" i="12"/>
  <c r="Q85" i="12"/>
  <c r="P84" i="12"/>
  <c r="P85" i="12" s="1"/>
  <c r="N84" i="12"/>
  <c r="N81" i="12"/>
  <c r="L81" i="12"/>
  <c r="L84" i="12"/>
  <c r="G2325" i="12" l="1"/>
  <c r="I513" i="12"/>
  <c r="E121" i="12"/>
  <c r="C121" i="12"/>
  <c r="E401" i="12"/>
  <c r="C401" i="12"/>
  <c r="G73" i="13" l="1"/>
  <c r="J73" i="13" s="1"/>
  <c r="G2327" i="12"/>
  <c r="K2327" i="12" s="1"/>
  <c r="I73" i="13" s="1"/>
  <c r="E39" i="12"/>
  <c r="H63" i="13" l="1"/>
  <c r="H62" i="13"/>
  <c r="H60" i="13"/>
  <c r="H59" i="13"/>
  <c r="H58" i="13"/>
  <c r="H56" i="13"/>
  <c r="H55" i="13"/>
  <c r="H52" i="13"/>
  <c r="H51" i="13"/>
  <c r="H50" i="13"/>
  <c r="H49" i="13"/>
  <c r="H48" i="13"/>
  <c r="H47" i="13"/>
  <c r="H46" i="13"/>
  <c r="H45" i="13"/>
  <c r="H44" i="13"/>
  <c r="H43" i="13"/>
  <c r="H42" i="13"/>
  <c r="F19" i="13"/>
  <c r="E19" i="13"/>
  <c r="I1805" i="12"/>
  <c r="I1807" i="12" s="1"/>
  <c r="E1805" i="12"/>
  <c r="E1807" i="12" s="1"/>
  <c r="C1805" i="12"/>
  <c r="C1807" i="12" s="1"/>
  <c r="K1792" i="12"/>
  <c r="G1794" i="12" s="1"/>
  <c r="I1210" i="12"/>
  <c r="I1212" i="12" s="1"/>
  <c r="E1210" i="12"/>
  <c r="E1212" i="12" s="1"/>
  <c r="C1210" i="12"/>
  <c r="C1212" i="12" s="1"/>
  <c r="K1204" i="12"/>
  <c r="D38" i="13" s="1"/>
  <c r="N1272" i="12"/>
  <c r="N1274" i="12" s="1"/>
  <c r="I1551" i="12"/>
  <c r="I1553" i="12" s="1"/>
  <c r="E1551" i="12"/>
  <c r="E1553" i="12" s="1"/>
  <c r="C1551" i="12"/>
  <c r="C1553" i="12" s="1"/>
  <c r="K1525" i="12"/>
  <c r="I2073" i="12"/>
  <c r="I2075" i="12" s="1"/>
  <c r="E2073" i="12"/>
  <c r="E2075" i="12" s="1"/>
  <c r="C2073" i="12"/>
  <c r="C2075" i="12" s="1"/>
  <c r="K2065" i="12"/>
  <c r="I1940" i="12"/>
  <c r="I1942" i="12" s="1"/>
  <c r="E1942" i="12"/>
  <c r="C1942" i="12"/>
  <c r="K1914" i="12"/>
  <c r="I2250" i="12"/>
  <c r="I2252" i="12" s="1"/>
  <c r="E2250" i="12"/>
  <c r="E2252" i="12" s="1"/>
  <c r="C2250" i="12"/>
  <c r="C2252" i="12" s="1"/>
  <c r="K2224" i="12"/>
  <c r="I2206" i="12"/>
  <c r="I2208" i="12" s="1"/>
  <c r="E2206" i="12"/>
  <c r="E2208" i="12" s="1"/>
  <c r="C2206" i="12"/>
  <c r="C2208" i="12" s="1"/>
  <c r="K2180" i="12"/>
  <c r="G2182" i="12" s="1"/>
  <c r="I2161" i="12"/>
  <c r="E2161" i="12"/>
  <c r="E2163" i="12" s="1"/>
  <c r="C2161" i="12"/>
  <c r="C2163" i="12" s="1"/>
  <c r="K2135" i="12"/>
  <c r="G2137" i="12" s="1"/>
  <c r="D61" i="13" l="1"/>
  <c r="D63" i="13"/>
  <c r="G2226" i="12"/>
  <c r="K2226" i="12" s="1"/>
  <c r="D55" i="13"/>
  <c r="G1916" i="12"/>
  <c r="D46" i="13"/>
  <c r="G1527" i="12"/>
  <c r="K1527" i="12" s="1"/>
  <c r="I2163" i="12"/>
  <c r="H61" i="13"/>
  <c r="D62" i="13"/>
  <c r="F38" i="13"/>
  <c r="H38" i="13"/>
  <c r="E46" i="13"/>
  <c r="D52" i="13"/>
  <c r="F52" i="13"/>
  <c r="F55" i="13"/>
  <c r="D59" i="13"/>
  <c r="E59" i="13"/>
  <c r="E61" i="13"/>
  <c r="F61" i="13"/>
  <c r="F62" i="13"/>
  <c r="F63" i="13"/>
  <c r="K1794" i="12"/>
  <c r="G1796" i="12" s="1"/>
  <c r="E38" i="13"/>
  <c r="F46" i="13"/>
  <c r="E52" i="13"/>
  <c r="E55" i="13"/>
  <c r="F59" i="13"/>
  <c r="E62" i="13"/>
  <c r="E63" i="13"/>
  <c r="K1206" i="12"/>
  <c r="K1208" i="12" s="1"/>
  <c r="K2067" i="12"/>
  <c r="K2182" i="12"/>
  <c r="I2116" i="12"/>
  <c r="I2118" i="12" s="1"/>
  <c r="E2116" i="12"/>
  <c r="C2116" i="12"/>
  <c r="K2090" i="12"/>
  <c r="I2045" i="12"/>
  <c r="I2047" i="12" s="1"/>
  <c r="E2045" i="12"/>
  <c r="C2045" i="12"/>
  <c r="K2033" i="12"/>
  <c r="I2016" i="12"/>
  <c r="H57" i="13" s="1"/>
  <c r="C2014" i="12"/>
  <c r="K2001" i="12"/>
  <c r="I1984" i="12"/>
  <c r="I1986" i="12" s="1"/>
  <c r="E1984" i="12"/>
  <c r="C1984" i="12"/>
  <c r="K1964" i="12"/>
  <c r="I1894" i="12"/>
  <c r="H54" i="13" s="1"/>
  <c r="K1866" i="12"/>
  <c r="I1850" i="12"/>
  <c r="H53" i="13" s="1"/>
  <c r="K1822" i="12"/>
  <c r="I1771" i="12"/>
  <c r="I1773" i="12" s="1"/>
  <c r="E1771" i="12"/>
  <c r="C1771" i="12"/>
  <c r="K1745" i="12"/>
  <c r="I1728" i="12"/>
  <c r="I1730" i="12" s="1"/>
  <c r="E1728" i="12"/>
  <c r="C1728" i="12"/>
  <c r="K1702" i="12"/>
  <c r="G1704" i="12" s="1"/>
  <c r="I1684" i="12"/>
  <c r="I1686" i="12" s="1"/>
  <c r="E1684" i="12"/>
  <c r="C1684" i="12"/>
  <c r="K1658" i="12"/>
  <c r="I1641" i="12"/>
  <c r="I1643" i="12" s="1"/>
  <c r="E1641" i="12"/>
  <c r="C1641" i="12"/>
  <c r="K1615" i="12"/>
  <c r="G1617" i="12" s="1"/>
  <c r="I1598" i="12"/>
  <c r="I1600" i="12" s="1"/>
  <c r="E1598" i="12"/>
  <c r="C1598" i="12"/>
  <c r="K1572" i="12"/>
  <c r="G1574" i="12" s="1"/>
  <c r="I1507" i="12"/>
  <c r="I1509" i="12" s="1"/>
  <c r="E1507" i="12"/>
  <c r="C1507" i="12"/>
  <c r="K1481" i="12"/>
  <c r="G1483" i="12" s="1"/>
  <c r="I1458" i="12"/>
  <c r="I1460" i="12" s="1"/>
  <c r="E1458" i="12"/>
  <c r="C1458" i="12"/>
  <c r="K1432" i="12"/>
  <c r="G1434" i="12" s="1"/>
  <c r="I1415" i="12"/>
  <c r="I1417" i="12" s="1"/>
  <c r="E1415" i="12"/>
  <c r="C1415" i="12"/>
  <c r="K1389" i="12"/>
  <c r="G1391" i="12" s="1"/>
  <c r="I1370" i="12"/>
  <c r="I1372" i="12" s="1"/>
  <c r="E1370" i="12"/>
  <c r="C1370" i="12"/>
  <c r="K1359" i="12"/>
  <c r="I1340" i="12"/>
  <c r="E1340" i="12"/>
  <c r="C1340" i="12"/>
  <c r="K1314" i="12"/>
  <c r="G1316" i="12" s="1"/>
  <c r="I1297" i="12"/>
  <c r="E1297" i="12"/>
  <c r="C1297" i="12"/>
  <c r="K1271" i="12"/>
  <c r="G1273" i="12" s="1"/>
  <c r="I1254" i="12"/>
  <c r="E1254" i="12"/>
  <c r="C1254" i="12"/>
  <c r="K1228" i="12"/>
  <c r="G1230" i="12" s="1"/>
  <c r="I1187" i="12"/>
  <c r="E1187" i="12"/>
  <c r="C1187" i="12"/>
  <c r="K1161" i="12"/>
  <c r="G1163" i="12" s="1"/>
  <c r="I1144" i="12"/>
  <c r="E1144" i="12"/>
  <c r="C1144" i="12"/>
  <c r="K1118" i="12"/>
  <c r="G1120" i="12" s="1"/>
  <c r="I1101" i="12"/>
  <c r="E1101" i="12"/>
  <c r="C1101" i="12"/>
  <c r="K1075" i="12"/>
  <c r="G1077" i="12" s="1"/>
  <c r="I1058" i="12"/>
  <c r="E1058" i="12"/>
  <c r="C1058" i="12"/>
  <c r="K1032" i="12"/>
  <c r="G1034" i="12" s="1"/>
  <c r="I1015" i="12"/>
  <c r="E1015" i="12"/>
  <c r="C1015" i="12"/>
  <c r="K989" i="12"/>
  <c r="G991" i="12" s="1"/>
  <c r="K947" i="12"/>
  <c r="G949" i="12" s="1"/>
  <c r="I929" i="12"/>
  <c r="H32" i="13" s="1"/>
  <c r="E929" i="12"/>
  <c r="C929" i="12"/>
  <c r="K903" i="12"/>
  <c r="G905" i="12" s="1"/>
  <c r="I886" i="12"/>
  <c r="E886" i="12"/>
  <c r="C886" i="12"/>
  <c r="K879" i="12"/>
  <c r="I862" i="12"/>
  <c r="E862" i="12"/>
  <c r="C862" i="12"/>
  <c r="K836" i="12"/>
  <c r="G838" i="12" s="1"/>
  <c r="I817" i="12"/>
  <c r="E817" i="12"/>
  <c r="C817" i="12"/>
  <c r="K791" i="12"/>
  <c r="G793" i="12" s="1"/>
  <c r="I773" i="12"/>
  <c r="K747" i="12"/>
  <c r="G749" i="12" s="1"/>
  <c r="I730" i="12"/>
  <c r="E730" i="12"/>
  <c r="C730" i="12"/>
  <c r="K704" i="12"/>
  <c r="G706" i="12" s="1"/>
  <c r="I686" i="12"/>
  <c r="K660" i="12"/>
  <c r="G662" i="12" s="1"/>
  <c r="I642" i="12"/>
  <c r="H24" i="13" s="1"/>
  <c r="K616" i="12"/>
  <c r="G618" i="12" s="1"/>
  <c r="I600" i="12"/>
  <c r="E600" i="12"/>
  <c r="C600" i="12"/>
  <c r="K574" i="12"/>
  <c r="G576" i="12" s="1"/>
  <c r="I556" i="12"/>
  <c r="E556" i="12"/>
  <c r="C556" i="12"/>
  <c r="K530" i="12"/>
  <c r="G532" i="12" s="1"/>
  <c r="E513" i="12"/>
  <c r="C513" i="12"/>
  <c r="K501" i="12"/>
  <c r="I489" i="12"/>
  <c r="E489" i="12"/>
  <c r="C489" i="12"/>
  <c r="K463" i="12"/>
  <c r="G465" i="12" s="1"/>
  <c r="I445" i="12"/>
  <c r="E445" i="12"/>
  <c r="C445" i="12"/>
  <c r="K419" i="12"/>
  <c r="G421" i="12" s="1"/>
  <c r="I401" i="12"/>
  <c r="E403" i="12"/>
  <c r="C403" i="12"/>
  <c r="K375" i="12"/>
  <c r="G377" i="12" s="1"/>
  <c r="I358" i="12"/>
  <c r="E358" i="12"/>
  <c r="C358" i="12"/>
  <c r="K332" i="12"/>
  <c r="G334" i="12" s="1"/>
  <c r="I316" i="12"/>
  <c r="E316" i="12"/>
  <c r="C316" i="12"/>
  <c r="K290" i="12"/>
  <c r="G292" i="12" s="1"/>
  <c r="K248" i="12"/>
  <c r="K206" i="12"/>
  <c r="G208" i="12" s="1"/>
  <c r="I190" i="12"/>
  <c r="K164" i="12"/>
  <c r="I148" i="12"/>
  <c r="E148" i="12"/>
  <c r="C148" i="12"/>
  <c r="K139" i="12"/>
  <c r="I121" i="12"/>
  <c r="K96" i="12"/>
  <c r="G98" i="12" s="1"/>
  <c r="I80" i="12"/>
  <c r="E80" i="12"/>
  <c r="C80" i="12"/>
  <c r="K54" i="12"/>
  <c r="G56" i="12" s="1"/>
  <c r="I39" i="12"/>
  <c r="C39" i="12"/>
  <c r="K12" i="12"/>
  <c r="G14" i="12" s="1"/>
  <c r="D14" i="13" l="1"/>
  <c r="G166" i="12"/>
  <c r="D16" i="13"/>
  <c r="G250" i="12"/>
  <c r="G1868" i="12"/>
  <c r="D54" i="13"/>
  <c r="D33" i="13"/>
  <c r="K991" i="12"/>
  <c r="D42" i="13"/>
  <c r="G1361" i="12"/>
  <c r="K1361" i="12" s="1"/>
  <c r="D49" i="13"/>
  <c r="G1660" i="12"/>
  <c r="D51" i="13"/>
  <c r="G1747" i="12"/>
  <c r="D53" i="13"/>
  <c r="G1824" i="12"/>
  <c r="D56" i="13"/>
  <c r="D57" i="13"/>
  <c r="G2184" i="12"/>
  <c r="K2184" i="12" s="1"/>
  <c r="G2186" i="12" s="1"/>
  <c r="D20" i="13"/>
  <c r="D58" i="13"/>
  <c r="D60" i="13"/>
  <c r="G2092" i="12"/>
  <c r="G2228" i="12"/>
  <c r="K2228" i="12" s="1"/>
  <c r="G1529" i="12"/>
  <c r="K1529" i="12" s="1"/>
  <c r="D25" i="13"/>
  <c r="G141" i="12"/>
  <c r="K141" i="12" s="1"/>
  <c r="D13" i="13"/>
  <c r="E2047" i="12"/>
  <c r="F58" i="13"/>
  <c r="I41" i="12"/>
  <c r="H10" i="13"/>
  <c r="I403" i="12"/>
  <c r="H19" i="13"/>
  <c r="C732" i="12"/>
  <c r="E26" i="13"/>
  <c r="I732" i="12"/>
  <c r="H26" i="13"/>
  <c r="C775" i="12"/>
  <c r="E27" i="13"/>
  <c r="I775" i="12"/>
  <c r="H27" i="13"/>
  <c r="C819" i="12"/>
  <c r="E28" i="13"/>
  <c r="I819" i="12"/>
  <c r="H28" i="13"/>
  <c r="C864" i="12"/>
  <c r="E29" i="13"/>
  <c r="I864" i="12"/>
  <c r="H29" i="13"/>
  <c r="C888" i="12"/>
  <c r="E30" i="13"/>
  <c r="I888" i="12"/>
  <c r="H30" i="13"/>
  <c r="C931" i="12"/>
  <c r="E31" i="13"/>
  <c r="I931" i="12"/>
  <c r="H31" i="13"/>
  <c r="C1017" i="12"/>
  <c r="E33" i="13"/>
  <c r="I1017" i="12"/>
  <c r="H33" i="13"/>
  <c r="C1060" i="12"/>
  <c r="E34" i="13"/>
  <c r="I1060" i="12"/>
  <c r="H34" i="13"/>
  <c r="C1103" i="12"/>
  <c r="E35" i="13"/>
  <c r="I1103" i="12"/>
  <c r="H35" i="13"/>
  <c r="C1146" i="12"/>
  <c r="E36" i="13"/>
  <c r="I1146" i="12"/>
  <c r="H36" i="13"/>
  <c r="C1189" i="12"/>
  <c r="E37" i="13"/>
  <c r="I1189" i="12"/>
  <c r="H37" i="13"/>
  <c r="C1256" i="12"/>
  <c r="E39" i="13"/>
  <c r="I1256" i="12"/>
  <c r="H39" i="13"/>
  <c r="C1299" i="12"/>
  <c r="E40" i="13"/>
  <c r="I1299" i="12"/>
  <c r="H40" i="13"/>
  <c r="C1342" i="12"/>
  <c r="E41" i="13"/>
  <c r="I1342" i="12"/>
  <c r="H41" i="13"/>
  <c r="C1372" i="12"/>
  <c r="E42" i="13"/>
  <c r="C1417" i="12"/>
  <c r="E43" i="13"/>
  <c r="C1460" i="12"/>
  <c r="E44" i="13"/>
  <c r="C1509" i="12"/>
  <c r="E45" i="13"/>
  <c r="C1600" i="12"/>
  <c r="E47" i="13"/>
  <c r="C1643" i="12"/>
  <c r="E48" i="13"/>
  <c r="C1686" i="12"/>
  <c r="E49" i="13"/>
  <c r="C1730" i="12"/>
  <c r="E50" i="13"/>
  <c r="C1773" i="12"/>
  <c r="E51" i="13"/>
  <c r="C1850" i="12"/>
  <c r="E53" i="13"/>
  <c r="C1894" i="12"/>
  <c r="E54" i="13"/>
  <c r="C1986" i="12"/>
  <c r="E56" i="13"/>
  <c r="C2016" i="12"/>
  <c r="E57" i="13"/>
  <c r="C2047" i="12"/>
  <c r="E58" i="13"/>
  <c r="C2118" i="12"/>
  <c r="E60" i="13"/>
  <c r="K14" i="12"/>
  <c r="G16" i="12" s="1"/>
  <c r="D10" i="13"/>
  <c r="D11" i="13"/>
  <c r="D12" i="13"/>
  <c r="D15" i="13"/>
  <c r="K292" i="12"/>
  <c r="G294" i="12" s="1"/>
  <c r="D17" i="13"/>
  <c r="K334" i="12"/>
  <c r="D18" i="13"/>
  <c r="K377" i="12"/>
  <c r="D19" i="13"/>
  <c r="K465" i="12"/>
  <c r="G467" i="12" s="1"/>
  <c r="D21" i="13"/>
  <c r="K503" i="12"/>
  <c r="K505" i="12" s="1"/>
  <c r="K507" i="12" s="1"/>
  <c r="K509" i="12" s="1"/>
  <c r="K532" i="12"/>
  <c r="G534" i="12" s="1"/>
  <c r="D22" i="13"/>
  <c r="K576" i="12"/>
  <c r="G578" i="12" s="1"/>
  <c r="D23" i="13"/>
  <c r="D24" i="13"/>
  <c r="K706" i="12"/>
  <c r="G708" i="12" s="1"/>
  <c r="D26" i="13"/>
  <c r="E732" i="12"/>
  <c r="F26" i="13"/>
  <c r="D27" i="13"/>
  <c r="E775" i="12"/>
  <c r="F27" i="13"/>
  <c r="K793" i="12"/>
  <c r="G795" i="12" s="1"/>
  <c r="D28" i="13"/>
  <c r="E819" i="12"/>
  <c r="F28" i="13"/>
  <c r="K838" i="12"/>
  <c r="D29" i="13"/>
  <c r="E864" i="12"/>
  <c r="F29" i="13"/>
  <c r="K881" i="12"/>
  <c r="D30" i="13"/>
  <c r="E888" i="12"/>
  <c r="F30" i="13"/>
  <c r="K905" i="12"/>
  <c r="G907" i="12" s="1"/>
  <c r="D31" i="13"/>
  <c r="E931" i="12"/>
  <c r="F31" i="13"/>
  <c r="D32" i="13"/>
  <c r="E1017" i="12"/>
  <c r="F33" i="13"/>
  <c r="K1034" i="12"/>
  <c r="G1036" i="12" s="1"/>
  <c r="D34" i="13"/>
  <c r="E1060" i="12"/>
  <c r="F34" i="13"/>
  <c r="K1077" i="12"/>
  <c r="G1079" i="12" s="1"/>
  <c r="D35" i="13"/>
  <c r="E1103" i="12"/>
  <c r="F35" i="13"/>
  <c r="K1120" i="12"/>
  <c r="G1122" i="12" s="1"/>
  <c r="D36" i="13"/>
  <c r="E1146" i="12"/>
  <c r="F36" i="13"/>
  <c r="K1163" i="12"/>
  <c r="D37" i="13"/>
  <c r="E1189" i="12"/>
  <c r="F37" i="13"/>
  <c r="K1230" i="12"/>
  <c r="G1232" i="12" s="1"/>
  <c r="D39" i="13"/>
  <c r="E1256" i="12"/>
  <c r="F39" i="13"/>
  <c r="K1273" i="12"/>
  <c r="G1275" i="12" s="1"/>
  <c r="D40" i="13"/>
  <c r="E1299" i="12"/>
  <c r="F40" i="13"/>
  <c r="K1316" i="12"/>
  <c r="G1318" i="12" s="1"/>
  <c r="D41" i="13"/>
  <c r="E1342" i="12"/>
  <c r="F41" i="13"/>
  <c r="E1372" i="12"/>
  <c r="F42" i="13"/>
  <c r="K1391" i="12"/>
  <c r="G1393" i="12" s="1"/>
  <c r="D43" i="13"/>
  <c r="E1417" i="12"/>
  <c r="F43" i="13"/>
  <c r="K1434" i="12"/>
  <c r="G1436" i="12" s="1"/>
  <c r="D44" i="13"/>
  <c r="E1460" i="12"/>
  <c r="F44" i="13"/>
  <c r="K1483" i="12"/>
  <c r="G1485" i="12" s="1"/>
  <c r="D45" i="13"/>
  <c r="E1509" i="12"/>
  <c r="F45" i="13"/>
  <c r="K1574" i="12"/>
  <c r="D47" i="13"/>
  <c r="E1600" i="12"/>
  <c r="F47" i="13"/>
  <c r="K1617" i="12"/>
  <c r="G1619" i="12" s="1"/>
  <c r="D48" i="13"/>
  <c r="E1643" i="12"/>
  <c r="F48" i="13"/>
  <c r="E1686" i="12"/>
  <c r="F49" i="13"/>
  <c r="K1704" i="12"/>
  <c r="G1706" i="12" s="1"/>
  <c r="D50" i="13"/>
  <c r="E1730" i="12"/>
  <c r="F50" i="13"/>
  <c r="E1773" i="12"/>
  <c r="F51" i="13"/>
  <c r="E1850" i="12"/>
  <c r="F53" i="13"/>
  <c r="E1894" i="12"/>
  <c r="F54" i="13"/>
  <c r="E1986" i="12"/>
  <c r="F56" i="13"/>
  <c r="E2016" i="12"/>
  <c r="F57" i="13"/>
  <c r="E2118" i="12"/>
  <c r="F60" i="13"/>
  <c r="C688" i="12"/>
  <c r="E25" i="13"/>
  <c r="I688" i="12"/>
  <c r="H25" i="13"/>
  <c r="E688" i="12"/>
  <c r="F25" i="13"/>
  <c r="C644" i="12"/>
  <c r="I644" i="12"/>
  <c r="E644" i="12"/>
  <c r="E602" i="12"/>
  <c r="F23" i="13"/>
  <c r="C602" i="12"/>
  <c r="E23" i="13"/>
  <c r="I602" i="12"/>
  <c r="H23" i="13"/>
  <c r="E558" i="12"/>
  <c r="F22" i="13"/>
  <c r="C558" i="12"/>
  <c r="E22" i="13"/>
  <c r="I558" i="12"/>
  <c r="I515" i="12"/>
  <c r="E515" i="12"/>
  <c r="C515" i="12"/>
  <c r="C491" i="12"/>
  <c r="E21" i="13"/>
  <c r="I491" i="12"/>
  <c r="H21" i="13"/>
  <c r="E491" i="12"/>
  <c r="F21" i="13"/>
  <c r="C447" i="12"/>
  <c r="E20" i="13"/>
  <c r="I447" i="12"/>
  <c r="H20" i="13"/>
  <c r="E447" i="12"/>
  <c r="F20" i="13"/>
  <c r="E360" i="12"/>
  <c r="F18" i="13"/>
  <c r="C360" i="12"/>
  <c r="E18" i="13"/>
  <c r="I360" i="12"/>
  <c r="H18" i="13"/>
  <c r="E318" i="12"/>
  <c r="F17" i="13"/>
  <c r="C318" i="12"/>
  <c r="E17" i="13"/>
  <c r="I318" i="12"/>
  <c r="H17" i="13"/>
  <c r="E276" i="12"/>
  <c r="F16" i="13"/>
  <c r="C276" i="12"/>
  <c r="E16" i="13"/>
  <c r="I276" i="12"/>
  <c r="E234" i="12"/>
  <c r="F15" i="13"/>
  <c r="C234" i="12"/>
  <c r="E15" i="13"/>
  <c r="I234" i="12"/>
  <c r="H15" i="13"/>
  <c r="E192" i="12"/>
  <c r="F14" i="13"/>
  <c r="C192" i="12"/>
  <c r="E14" i="13"/>
  <c r="I192" i="12"/>
  <c r="H14" i="13"/>
  <c r="C150" i="12"/>
  <c r="E13" i="13"/>
  <c r="I150" i="12"/>
  <c r="H13" i="13"/>
  <c r="E150" i="12"/>
  <c r="F13" i="13"/>
  <c r="E123" i="12"/>
  <c r="F12" i="13"/>
  <c r="C123" i="12"/>
  <c r="E12" i="13"/>
  <c r="I123" i="12"/>
  <c r="H12" i="13"/>
  <c r="E82" i="12"/>
  <c r="F11" i="13"/>
  <c r="C82" i="12"/>
  <c r="E11" i="13"/>
  <c r="I82" i="12"/>
  <c r="H11" i="13"/>
  <c r="E41" i="12"/>
  <c r="F10" i="13"/>
  <c r="C41" i="12"/>
  <c r="E10" i="13"/>
  <c r="G1210" i="12"/>
  <c r="K2069" i="12"/>
  <c r="K1916" i="12"/>
  <c r="G1918" i="12" s="1"/>
  <c r="K2137" i="12"/>
  <c r="G2139" i="12" s="1"/>
  <c r="K56" i="12"/>
  <c r="G58" i="12" s="1"/>
  <c r="E75" i="13" l="1"/>
  <c r="E370" i="13" s="1"/>
  <c r="E372" i="13" s="1"/>
  <c r="F75" i="13"/>
  <c r="F370" i="13" s="1"/>
  <c r="F372" i="13" s="1"/>
  <c r="K2186" i="12"/>
  <c r="G993" i="12"/>
  <c r="K993" i="12" s="1"/>
  <c r="G995" i="12" s="1"/>
  <c r="K2071" i="12"/>
  <c r="G840" i="12"/>
  <c r="K840" i="12" s="1"/>
  <c r="G842" i="12" s="1"/>
  <c r="K511" i="12"/>
  <c r="G379" i="12"/>
  <c r="K379" i="12" s="1"/>
  <c r="G381" i="12" s="1"/>
  <c r="G336" i="12"/>
  <c r="K336" i="12" s="1"/>
  <c r="G338" i="12" s="1"/>
  <c r="G1531" i="12"/>
  <c r="K1531" i="12" s="1"/>
  <c r="G2230" i="12"/>
  <c r="K2230" i="12" s="1"/>
  <c r="G1363" i="12"/>
  <c r="K1363" i="12" s="1"/>
  <c r="G1576" i="12"/>
  <c r="K1576" i="12" s="1"/>
  <c r="G1578" i="12" s="1"/>
  <c r="G1165" i="12"/>
  <c r="K1165" i="12" s="1"/>
  <c r="G1167" i="12" s="1"/>
  <c r="D75" i="13"/>
  <c r="D370" i="13" s="1"/>
  <c r="D373" i="13" s="1"/>
  <c r="H75" i="13"/>
  <c r="H370" i="13" s="1"/>
  <c r="K749" i="12"/>
  <c r="G751" i="12" s="1"/>
  <c r="K618" i="12"/>
  <c r="G620" i="12" s="1"/>
  <c r="K208" i="12"/>
  <c r="G210" i="12" s="1"/>
  <c r="K210" i="12" s="1"/>
  <c r="K662" i="12"/>
  <c r="G664" i="12" s="1"/>
  <c r="K1868" i="12"/>
  <c r="G1870" i="12" s="1"/>
  <c r="K2003" i="12"/>
  <c r="K166" i="12"/>
  <c r="G168" i="12" s="1"/>
  <c r="K168" i="12" s="1"/>
  <c r="K949" i="12"/>
  <c r="G951" i="12" s="1"/>
  <c r="G143" i="12"/>
  <c r="K143" i="12" s="1"/>
  <c r="G145" i="12" s="1"/>
  <c r="K1824" i="12"/>
  <c r="K98" i="12"/>
  <c r="G100" i="12" s="1"/>
  <c r="G513" i="12"/>
  <c r="G59" i="13"/>
  <c r="J59" i="13" s="1"/>
  <c r="K1796" i="12"/>
  <c r="G1798" i="12" s="1"/>
  <c r="G1212" i="12"/>
  <c r="K1212" i="12" s="1"/>
  <c r="I38" i="13" s="1"/>
  <c r="G38" i="13"/>
  <c r="J38" i="13" s="1"/>
  <c r="K1318" i="12"/>
  <c r="K1485" i="12"/>
  <c r="G1487" i="12" s="1"/>
  <c r="K795" i="12"/>
  <c r="G797" i="12" s="1"/>
  <c r="K1122" i="12"/>
  <c r="G1124" i="12" s="1"/>
  <c r="K1393" i="12"/>
  <c r="G1395" i="12" s="1"/>
  <c r="K1036" i="12"/>
  <c r="G1038" i="12" s="1"/>
  <c r="K708" i="12"/>
  <c r="G710" i="12" s="1"/>
  <c r="K1706" i="12"/>
  <c r="K1619" i="12"/>
  <c r="G1621" i="12" s="1"/>
  <c r="K1232" i="12"/>
  <c r="G1234" i="12" s="1"/>
  <c r="K883" i="12"/>
  <c r="K534" i="12"/>
  <c r="G536" i="12" s="1"/>
  <c r="K2092" i="12"/>
  <c r="G2094" i="12" s="1"/>
  <c r="K2035" i="12"/>
  <c r="K1966" i="12"/>
  <c r="K1747" i="12"/>
  <c r="G1749" i="12" s="1"/>
  <c r="K1660" i="12"/>
  <c r="G1662" i="12" s="1"/>
  <c r="K421" i="12"/>
  <c r="G423" i="12" s="1"/>
  <c r="K250" i="12"/>
  <c r="G252" i="12" s="1"/>
  <c r="G170" i="12" l="1"/>
  <c r="K170" i="12" s="1"/>
  <c r="G212" i="12"/>
  <c r="K212" i="12" s="1"/>
  <c r="G214" i="12" s="1"/>
  <c r="K214" i="12" s="1"/>
  <c r="G216" i="12" s="1"/>
  <c r="K216" i="12" s="1"/>
  <c r="K218" i="12" s="1"/>
  <c r="K1167" i="12"/>
  <c r="K1578" i="12"/>
  <c r="G1580" i="12" s="1"/>
  <c r="K842" i="12"/>
  <c r="G844" i="12" s="1"/>
  <c r="G2188" i="12"/>
  <c r="K2188" i="12" s="1"/>
  <c r="K1234" i="12"/>
  <c r="G1236" i="12" s="1"/>
  <c r="K1487" i="12"/>
  <c r="G1489" i="12" s="1"/>
  <c r="K2005" i="12"/>
  <c r="K1365" i="12"/>
  <c r="G2232" i="12"/>
  <c r="K2232" i="12" s="1"/>
  <c r="G1533" i="12"/>
  <c r="K1533" i="12" s="1"/>
  <c r="K338" i="12"/>
  <c r="K381" i="12"/>
  <c r="K995" i="12"/>
  <c r="G1708" i="12"/>
  <c r="K1708" i="12" s="1"/>
  <c r="K1038" i="12"/>
  <c r="G1040" i="12" s="1"/>
  <c r="K797" i="12"/>
  <c r="G799" i="12" s="1"/>
  <c r="G1320" i="12"/>
  <c r="K1320" i="12" s="1"/>
  <c r="G1826" i="12"/>
  <c r="K1826" i="12" s="1"/>
  <c r="K620" i="12"/>
  <c r="K664" i="12"/>
  <c r="G666" i="12" s="1"/>
  <c r="K1870" i="12"/>
  <c r="G1872" i="12" s="1"/>
  <c r="F373" i="13"/>
  <c r="F376" i="13" s="1"/>
  <c r="K951" i="12"/>
  <c r="G953" i="12" s="1"/>
  <c r="K145" i="12"/>
  <c r="K1621" i="12"/>
  <c r="K1124" i="12"/>
  <c r="G1126" i="12" s="1"/>
  <c r="K1395" i="12"/>
  <c r="G1397" i="12" s="1"/>
  <c r="G2075" i="12"/>
  <c r="K2075" i="12" s="1"/>
  <c r="I59" i="13" s="1"/>
  <c r="K59" i="13" s="1"/>
  <c r="K710" i="12"/>
  <c r="K38" i="13"/>
  <c r="K1918" i="12"/>
  <c r="K2139" i="12"/>
  <c r="G2141" i="12" s="1"/>
  <c r="K1662" i="12"/>
  <c r="K1968" i="12"/>
  <c r="K2094" i="12"/>
  <c r="K1749" i="12"/>
  <c r="K2037" i="12"/>
  <c r="K16" i="12"/>
  <c r="G18" i="12" s="1"/>
  <c r="K100" i="12"/>
  <c r="K294" i="12"/>
  <c r="G296" i="12" s="1"/>
  <c r="K751" i="12"/>
  <c r="G753" i="12" s="1"/>
  <c r="K1079" i="12"/>
  <c r="G1081" i="12" s="1"/>
  <c r="K1436" i="12"/>
  <c r="K58" i="12"/>
  <c r="G60" i="12" s="1"/>
  <c r="K467" i="12"/>
  <c r="G469" i="12" s="1"/>
  <c r="K578" i="12"/>
  <c r="G580" i="12" s="1"/>
  <c r="K907" i="12"/>
  <c r="G909" i="12" s="1"/>
  <c r="K1275" i="12"/>
  <c r="G172" i="12" l="1"/>
  <c r="K172" i="12" s="1"/>
  <c r="G1169" i="12"/>
  <c r="K1169" i="12" s="1"/>
  <c r="G1171" i="12" s="1"/>
  <c r="K1171" i="12" s="1"/>
  <c r="G102" i="12"/>
  <c r="K102" i="12" s="1"/>
  <c r="K844" i="12"/>
  <c r="G846" i="12" s="1"/>
  <c r="K846" i="12" s="1"/>
  <c r="K1580" i="12"/>
  <c r="G1582" i="12" s="1"/>
  <c r="K799" i="12"/>
  <c r="G801" i="12" s="1"/>
  <c r="K1040" i="12"/>
  <c r="G383" i="12"/>
  <c r="K383" i="12" s="1"/>
  <c r="G1535" i="12"/>
  <c r="K1535" i="12" s="1"/>
  <c r="K1489" i="12"/>
  <c r="G1491" i="12" s="1"/>
  <c r="K1236" i="12"/>
  <c r="G1828" i="12"/>
  <c r="K1828" i="12" s="1"/>
  <c r="G1322" i="12"/>
  <c r="K1322" i="12" s="1"/>
  <c r="G1710" i="12"/>
  <c r="K1710" i="12" s="1"/>
  <c r="G997" i="12"/>
  <c r="K997" i="12" s="1"/>
  <c r="G340" i="12"/>
  <c r="K340" i="12" s="1"/>
  <c r="K1367" i="12"/>
  <c r="G2190" i="12"/>
  <c r="K2190" i="12" s="1"/>
  <c r="K909" i="12"/>
  <c r="G1438" i="12"/>
  <c r="K1438" i="12" s="1"/>
  <c r="K753" i="12"/>
  <c r="G1277" i="12"/>
  <c r="K1277" i="12" s="1"/>
  <c r="K580" i="12"/>
  <c r="K1081" i="12"/>
  <c r="G1083" i="12" s="1"/>
  <c r="K296" i="12"/>
  <c r="G1751" i="12"/>
  <c r="K1751" i="12" s="1"/>
  <c r="K1970" i="12"/>
  <c r="G1920" i="12"/>
  <c r="K1920" i="12" s="1"/>
  <c r="G712" i="12"/>
  <c r="K712" i="12" s="1"/>
  <c r="G1623" i="12"/>
  <c r="K1623" i="12" s="1"/>
  <c r="K953" i="12"/>
  <c r="G2234" i="12"/>
  <c r="K2234" i="12" s="1"/>
  <c r="K469" i="12"/>
  <c r="G2096" i="12"/>
  <c r="K2096" i="12" s="1"/>
  <c r="G1664" i="12"/>
  <c r="K1664" i="12" s="1"/>
  <c r="K1126" i="12"/>
  <c r="G622" i="12"/>
  <c r="K622" i="12" s="1"/>
  <c r="K536" i="12"/>
  <c r="K1872" i="12"/>
  <c r="G1874" i="12" s="1"/>
  <c r="K220" i="12"/>
  <c r="K222" i="12" s="1"/>
  <c r="K666" i="12"/>
  <c r="G668" i="12" s="1"/>
  <c r="K60" i="12"/>
  <c r="G62" i="12" s="1"/>
  <c r="K1397" i="12"/>
  <c r="G1399" i="12" s="1"/>
  <c r="K1798" i="12"/>
  <c r="G1800" i="12" s="1"/>
  <c r="K2141" i="12"/>
  <c r="G2143" i="12" s="1"/>
  <c r="K2039" i="12"/>
  <c r="K18" i="12"/>
  <c r="G20" i="12" s="1"/>
  <c r="K423" i="12"/>
  <c r="G425" i="12" s="1"/>
  <c r="K252" i="12"/>
  <c r="G254" i="12" s="1"/>
  <c r="G174" i="12" l="1"/>
  <c r="K174" i="12" s="1"/>
  <c r="G104" i="12"/>
  <c r="K104" i="12" s="1"/>
  <c r="G106" i="12" s="1"/>
  <c r="K106" i="12" s="1"/>
  <c r="K1582" i="12"/>
  <c r="G624" i="12"/>
  <c r="K624" i="12" s="1"/>
  <c r="G1128" i="12"/>
  <c r="K1128" i="12" s="1"/>
  <c r="G2098" i="12"/>
  <c r="K2098" i="12" s="1"/>
  <c r="K2236" i="12"/>
  <c r="G1625" i="12"/>
  <c r="K1625" i="12" s="1"/>
  <c r="G1922" i="12"/>
  <c r="K1922" i="12" s="1"/>
  <c r="G1924" i="12" s="1"/>
  <c r="G1753" i="12"/>
  <c r="K1753" i="12" s="1"/>
  <c r="K1083" i="12"/>
  <c r="G1279" i="12"/>
  <c r="K1279" i="12" s="1"/>
  <c r="G1440" i="12"/>
  <c r="K1440" i="12" s="1"/>
  <c r="K2192" i="12"/>
  <c r="G1712" i="12"/>
  <c r="K1712" i="12" s="1"/>
  <c r="G1830" i="12"/>
  <c r="K1830" i="12" s="1"/>
  <c r="K1491" i="12"/>
  <c r="K1537" i="12"/>
  <c r="G1042" i="12"/>
  <c r="K1042" i="12" s="1"/>
  <c r="K848" i="12"/>
  <c r="G1666" i="12"/>
  <c r="K1666" i="12" s="1"/>
  <c r="G471" i="12"/>
  <c r="K471" i="12" s="1"/>
  <c r="G955" i="12"/>
  <c r="K955" i="12" s="1"/>
  <c r="G714" i="12"/>
  <c r="K714" i="12" s="1"/>
  <c r="K1972" i="12"/>
  <c r="G298" i="12"/>
  <c r="K298" i="12" s="1"/>
  <c r="G582" i="12"/>
  <c r="K582" i="12" s="1"/>
  <c r="G755" i="12"/>
  <c r="K755" i="12" s="1"/>
  <c r="G911" i="12"/>
  <c r="K911" i="12" s="1"/>
  <c r="G913" i="12" s="1"/>
  <c r="G342" i="12"/>
  <c r="K342" i="12" s="1"/>
  <c r="G1324" i="12"/>
  <c r="K1324" i="12" s="1"/>
  <c r="G1238" i="12"/>
  <c r="K1238" i="12" s="1"/>
  <c r="G385" i="12"/>
  <c r="K385" i="12" s="1"/>
  <c r="K1173" i="12"/>
  <c r="K2041" i="12"/>
  <c r="K2043" i="12" s="1"/>
  <c r="K425" i="12"/>
  <c r="G538" i="12"/>
  <c r="K538" i="12" s="1"/>
  <c r="G999" i="12"/>
  <c r="K999" i="12" s="1"/>
  <c r="K801" i="12"/>
  <c r="K2007" i="12"/>
  <c r="K2143" i="12"/>
  <c r="G2145" i="12" s="1"/>
  <c r="K668" i="12"/>
  <c r="G670" i="12" s="1"/>
  <c r="K1874" i="12"/>
  <c r="G1876" i="12" s="1"/>
  <c r="K62" i="12"/>
  <c r="G64" i="12" s="1"/>
  <c r="K1399" i="12"/>
  <c r="K20" i="12"/>
  <c r="G22" i="12" s="1"/>
  <c r="K176" i="12" l="1"/>
  <c r="K178" i="12" s="1"/>
  <c r="K1584" i="12"/>
  <c r="K1586" i="12" s="1"/>
  <c r="K2194" i="12"/>
  <c r="G300" i="12"/>
  <c r="K300" i="12" s="1"/>
  <c r="K302" i="12" s="1"/>
  <c r="K716" i="12"/>
  <c r="G427" i="12"/>
  <c r="K427" i="12" s="1"/>
  <c r="K387" i="12"/>
  <c r="K1326" i="12"/>
  <c r="G757" i="12"/>
  <c r="K757" i="12" s="1"/>
  <c r="G957" i="12"/>
  <c r="G1668" i="12"/>
  <c r="K1668" i="12" s="1"/>
  <c r="K1044" i="12"/>
  <c r="K1493" i="12"/>
  <c r="G1085" i="12"/>
  <c r="K1085" i="12" s="1"/>
  <c r="G1627" i="12"/>
  <c r="K1627" i="12" s="1"/>
  <c r="G540" i="12"/>
  <c r="K540" i="12" s="1"/>
  <c r="K1240" i="12"/>
  <c r="K913" i="12"/>
  <c r="K1974" i="12"/>
  <c r="G473" i="12"/>
  <c r="K473" i="12" s="1"/>
  <c r="K850" i="12"/>
  <c r="K1539" i="12"/>
  <c r="G1281" i="12"/>
  <c r="K1281" i="12" s="1"/>
  <c r="K1924" i="12"/>
  <c r="G2100" i="12"/>
  <c r="K2100" i="12" s="1"/>
  <c r="G2014" i="12"/>
  <c r="K803" i="12"/>
  <c r="K1001" i="12"/>
  <c r="K1175" i="12"/>
  <c r="K344" i="12"/>
  <c r="G584" i="12"/>
  <c r="K584" i="12" s="1"/>
  <c r="G1832" i="12"/>
  <c r="K1832" i="12" s="1"/>
  <c r="K1714" i="12"/>
  <c r="G1442" i="12"/>
  <c r="K1442" i="12" s="1"/>
  <c r="G1755" i="12"/>
  <c r="K1755" i="12" s="1"/>
  <c r="K1130" i="12"/>
  <c r="G626" i="12"/>
  <c r="K626" i="12" s="1"/>
  <c r="K2145" i="12"/>
  <c r="K224" i="12"/>
  <c r="K226" i="12" s="1"/>
  <c r="K228" i="12" s="1"/>
  <c r="K670" i="12"/>
  <c r="K1876" i="12"/>
  <c r="K254" i="12"/>
  <c r="K108" i="12"/>
  <c r="K64" i="12"/>
  <c r="K1401" i="12"/>
  <c r="K1800" i="12"/>
  <c r="G256" i="12" l="1"/>
  <c r="K256" i="12" s="1"/>
  <c r="K2196" i="12"/>
  <c r="K718" i="12"/>
  <c r="K1132" i="12"/>
  <c r="K1757" i="12"/>
  <c r="K346" i="12"/>
  <c r="K2102" i="12"/>
  <c r="K475" i="12"/>
  <c r="K1087" i="12"/>
  <c r="K1444" i="12"/>
  <c r="K586" i="12"/>
  <c r="K304" i="12"/>
  <c r="K1283" i="12"/>
  <c r="G1629" i="12"/>
  <c r="K1629" i="12" s="1"/>
  <c r="K1046" i="12"/>
  <c r="K628" i="12"/>
  <c r="K1716" i="12"/>
  <c r="K1834" i="12"/>
  <c r="K1003" i="12"/>
  <c r="K805" i="12"/>
  <c r="K1926" i="12"/>
  <c r="K1541" i="12"/>
  <c r="K852" i="12"/>
  <c r="K1976" i="12"/>
  <c r="K915" i="12"/>
  <c r="K1242" i="12"/>
  <c r="K542" i="12"/>
  <c r="K1495" i="12"/>
  <c r="K1670" i="12"/>
  <c r="K1328" i="12"/>
  <c r="K389" i="12"/>
  <c r="G429" i="12"/>
  <c r="K429" i="12" s="1"/>
  <c r="G1802" i="12"/>
  <c r="K1802" i="12" s="1"/>
  <c r="K2238" i="12"/>
  <c r="K2009" i="12"/>
  <c r="K2011" i="12" s="1"/>
  <c r="K2013" i="12" s="1"/>
  <c r="K957" i="12"/>
  <c r="K2147" i="12"/>
  <c r="K1878" i="12"/>
  <c r="K672" i="12"/>
  <c r="K66" i="12"/>
  <c r="K230" i="12"/>
  <c r="K234" i="12" s="1"/>
  <c r="K110" i="12"/>
  <c r="K1588" i="12"/>
  <c r="K1403" i="12"/>
  <c r="K180" i="12"/>
  <c r="K22" i="12"/>
  <c r="G515" i="12"/>
  <c r="K515" i="12" s="1"/>
  <c r="G258" i="12" l="1"/>
  <c r="K258" i="12" s="1"/>
  <c r="K720" i="12"/>
  <c r="K722" i="12" s="1"/>
  <c r="K306" i="12"/>
  <c r="K1497" i="12"/>
  <c r="K1244" i="12"/>
  <c r="K1978" i="12"/>
  <c r="K1543" i="12"/>
  <c r="K807" i="12"/>
  <c r="K1718" i="12"/>
  <c r="K588" i="12"/>
  <c r="K2104" i="12"/>
  <c r="K431" i="12"/>
  <c r="K544" i="12"/>
  <c r="K917" i="12"/>
  <c r="K854" i="12"/>
  <c r="K1005" i="12"/>
  <c r="K1836" i="12"/>
  <c r="K477" i="12"/>
  <c r="K391" i="12"/>
  <c r="K1672" i="12"/>
  <c r="K630" i="12"/>
  <c r="K1048" i="12"/>
  <c r="G1631" i="12"/>
  <c r="K1631" i="12" s="1"/>
  <c r="K1285" i="12"/>
  <c r="K1446" i="12"/>
  <c r="K1089" i="12"/>
  <c r="K348" i="12"/>
  <c r="K1759" i="12"/>
  <c r="K1134" i="12"/>
  <c r="K959" i="12"/>
  <c r="K759" i="12"/>
  <c r="K1177" i="12"/>
  <c r="K2149" i="12"/>
  <c r="G232" i="12"/>
  <c r="K674" i="12"/>
  <c r="K2198" i="12"/>
  <c r="K112" i="12"/>
  <c r="K24" i="12"/>
  <c r="K1405" i="12"/>
  <c r="G57" i="13"/>
  <c r="J57" i="13" s="1"/>
  <c r="G2045" i="12"/>
  <c r="G58" i="13" s="1"/>
  <c r="J58" i="13" s="1"/>
  <c r="K260" i="12" l="1"/>
  <c r="K262" i="12" s="1"/>
  <c r="K264" i="12" s="1"/>
  <c r="K308" i="12"/>
  <c r="K1761" i="12"/>
  <c r="K1287" i="12"/>
  <c r="K1136" i="12"/>
  <c r="K1091" i="12"/>
  <c r="K1050" i="12"/>
  <c r="K1980" i="12"/>
  <c r="K2200" i="12"/>
  <c r="K961" i="12"/>
  <c r="K350" i="12"/>
  <c r="K1448" i="12"/>
  <c r="G1633" i="12"/>
  <c r="K632" i="12"/>
  <c r="K393" i="12"/>
  <c r="K479" i="12"/>
  <c r="K1838" i="12"/>
  <c r="K1007" i="12"/>
  <c r="K856" i="12"/>
  <c r="K919" i="12"/>
  <c r="K546" i="12"/>
  <c r="K433" i="12"/>
  <c r="K2106" i="12"/>
  <c r="K590" i="12"/>
  <c r="K1720" i="12"/>
  <c r="K809" i="12"/>
  <c r="K1545" i="12"/>
  <c r="K1246" i="12"/>
  <c r="K1499" i="12"/>
  <c r="K2240" i="12"/>
  <c r="K1330" i="12"/>
  <c r="K1928" i="12"/>
  <c r="K2151" i="12"/>
  <c r="K676" i="12"/>
  <c r="K1880" i="12"/>
  <c r="K26" i="12"/>
  <c r="K114" i="12"/>
  <c r="K1590" i="12"/>
  <c r="K68" i="12"/>
  <c r="K1407" i="12"/>
  <c r="K182" i="12"/>
  <c r="K184" i="12" s="1"/>
  <c r="K186" i="12" s="1"/>
  <c r="G234" i="12"/>
  <c r="I15" i="13" s="1"/>
  <c r="G15" i="13"/>
  <c r="J15" i="13" s="1"/>
  <c r="G2047" i="12"/>
  <c r="K2047" i="12" s="1"/>
  <c r="I58" i="13" s="1"/>
  <c r="K58" i="13" s="1"/>
  <c r="G2016" i="12"/>
  <c r="K2016" i="12" s="1"/>
  <c r="I57" i="13" s="1"/>
  <c r="K57" i="13" s="1"/>
  <c r="K310" i="12" l="1"/>
  <c r="K312" i="12" s="1"/>
  <c r="K1840" i="12"/>
  <c r="K634" i="12"/>
  <c r="K1450" i="12"/>
  <c r="K435" i="12"/>
  <c r="K2242" i="12"/>
  <c r="K1248" i="12"/>
  <c r="K1547" i="12"/>
  <c r="K811" i="12"/>
  <c r="K2108" i="12"/>
  <c r="K548" i="12"/>
  <c r="K481" i="12"/>
  <c r="K395" i="12"/>
  <c r="K1982" i="12"/>
  <c r="K1052" i="12"/>
  <c r="K1093" i="12"/>
  <c r="K1138" i="12"/>
  <c r="K1763" i="12"/>
  <c r="K1592" i="12"/>
  <c r="K678" i="12"/>
  <c r="K1930" i="12"/>
  <c r="K1179" i="12"/>
  <c r="K1674" i="12"/>
  <c r="K1633" i="12"/>
  <c r="K761" i="12"/>
  <c r="K724" i="12"/>
  <c r="K2153" i="12"/>
  <c r="K188" i="12"/>
  <c r="G190" i="12"/>
  <c r="K1409" i="12"/>
  <c r="K116" i="12"/>
  <c r="K28" i="12"/>
  <c r="K70" i="12"/>
  <c r="K266" i="12"/>
  <c r="K15" i="13"/>
  <c r="G1984" i="12" l="1"/>
  <c r="G56" i="13" s="1"/>
  <c r="J56" i="13" s="1"/>
  <c r="K636" i="12"/>
  <c r="K1765" i="12"/>
  <c r="K550" i="12"/>
  <c r="K763" i="12"/>
  <c r="K1676" i="12"/>
  <c r="K1932" i="12"/>
  <c r="K680" i="12"/>
  <c r="K1594" i="12"/>
  <c r="K1140" i="12"/>
  <c r="K397" i="12"/>
  <c r="K2110" i="12"/>
  <c r="K813" i="12"/>
  <c r="K1549" i="12"/>
  <c r="K1250" i="12"/>
  <c r="K314" i="12"/>
  <c r="K2244" i="12"/>
  <c r="K437" i="12"/>
  <c r="K1452" i="12"/>
  <c r="K1842" i="12"/>
  <c r="K726" i="12"/>
  <c r="G1635" i="12"/>
  <c r="K1332" i="12"/>
  <c r="K1289" i="12"/>
  <c r="K921" i="12"/>
  <c r="K592" i="12"/>
  <c r="K352" i="12"/>
  <c r="K1009" i="12"/>
  <c r="K1501" i="12"/>
  <c r="K1722" i="12"/>
  <c r="K2202" i="12"/>
  <c r="K963" i="12"/>
  <c r="K858" i="12"/>
  <c r="K2155" i="12"/>
  <c r="K1882" i="12"/>
  <c r="G192" i="12"/>
  <c r="K192" i="12" s="1"/>
  <c r="I14" i="13" s="1"/>
  <c r="G14" i="13"/>
  <c r="J14" i="13" s="1"/>
  <c r="K1411" i="12"/>
  <c r="K30" i="12"/>
  <c r="K32" i="12" s="1"/>
  <c r="K34" i="12" s="1"/>
  <c r="K36" i="12" s="1"/>
  <c r="K118" i="12"/>
  <c r="K72" i="12"/>
  <c r="G1986" i="12" l="1"/>
  <c r="K1986" i="12" s="1"/>
  <c r="I56" i="13" s="1"/>
  <c r="K56" i="13" s="1"/>
  <c r="G316" i="12"/>
  <c r="G17" i="13" s="1"/>
  <c r="J17" i="13" s="1"/>
  <c r="G1551" i="12"/>
  <c r="G1553" i="12" s="1"/>
  <c r="K1553" i="12" s="1"/>
  <c r="I46" i="13" s="1"/>
  <c r="G817" i="12"/>
  <c r="G401" i="12"/>
  <c r="K552" i="12"/>
  <c r="K2246" i="12"/>
  <c r="G1144" i="12"/>
  <c r="G862" i="12"/>
  <c r="G2206" i="12"/>
  <c r="K728" i="12"/>
  <c r="K439" i="12"/>
  <c r="K1252" i="12"/>
  <c r="K2112" i="12"/>
  <c r="K1596" i="12"/>
  <c r="K682" i="12"/>
  <c r="K1678" i="12"/>
  <c r="K765" i="12"/>
  <c r="K965" i="12"/>
  <c r="K1635" i="12"/>
  <c r="K483" i="12"/>
  <c r="K1054" i="12"/>
  <c r="K1181" i="12"/>
  <c r="K1095" i="12"/>
  <c r="K2157" i="12"/>
  <c r="K1767" i="12"/>
  <c r="K14" i="13"/>
  <c r="G1415" i="12"/>
  <c r="G148" i="12"/>
  <c r="G39" i="12"/>
  <c r="K638" i="12"/>
  <c r="K74" i="12"/>
  <c r="G121" i="12"/>
  <c r="G886" i="12"/>
  <c r="K268" i="12"/>
  <c r="G318" i="12" l="1"/>
  <c r="K318" i="12" s="1"/>
  <c r="I17" i="13" s="1"/>
  <c r="G46" i="13"/>
  <c r="J46" i="13" s="1"/>
  <c r="K46" i="13" s="1"/>
  <c r="G1254" i="12"/>
  <c r="G1256" i="12" s="1"/>
  <c r="K1256" i="12" s="1"/>
  <c r="I39" i="13" s="1"/>
  <c r="G730" i="12"/>
  <c r="G26" i="13" s="1"/>
  <c r="J26" i="13" s="1"/>
  <c r="K17" i="13"/>
  <c r="K684" i="12"/>
  <c r="K688" i="12" s="1"/>
  <c r="I25" i="13" s="1"/>
  <c r="K767" i="12"/>
  <c r="K967" i="12"/>
  <c r="G2250" i="12"/>
  <c r="G556" i="12"/>
  <c r="G1058" i="12"/>
  <c r="G2116" i="12"/>
  <c r="G2208" i="12"/>
  <c r="K2208" i="12" s="1"/>
  <c r="G62" i="13"/>
  <c r="G29" i="13"/>
  <c r="J29" i="13" s="1"/>
  <c r="G864" i="12"/>
  <c r="K864" i="12" s="1"/>
  <c r="I29" i="13" s="1"/>
  <c r="G36" i="13"/>
  <c r="J36" i="13" s="1"/>
  <c r="G1146" i="12"/>
  <c r="K1146" i="12" s="1"/>
  <c r="I36" i="13" s="1"/>
  <c r="G19" i="13"/>
  <c r="J19" i="13" s="1"/>
  <c r="G403" i="12"/>
  <c r="K403" i="12" s="1"/>
  <c r="I19" i="13" s="1"/>
  <c r="G28" i="13"/>
  <c r="J28" i="13" s="1"/>
  <c r="G819" i="12"/>
  <c r="K819" i="12" s="1"/>
  <c r="I28" i="13" s="1"/>
  <c r="K1183" i="12"/>
  <c r="K485" i="12"/>
  <c r="K1097" i="12"/>
  <c r="G1598" i="12"/>
  <c r="G1637" i="12"/>
  <c r="K1637" i="12" s="1"/>
  <c r="K1291" i="12"/>
  <c r="K594" i="12"/>
  <c r="K1011" i="12"/>
  <c r="K1724" i="12"/>
  <c r="K1334" i="12"/>
  <c r="K923" i="12"/>
  <c r="K354" i="12"/>
  <c r="K1503" i="12"/>
  <c r="K2204" i="12"/>
  <c r="K860" i="12"/>
  <c r="K1142" i="12"/>
  <c r="K1844" i="12"/>
  <c r="K1934" i="12"/>
  <c r="K399" i="12"/>
  <c r="K815" i="12"/>
  <c r="K1454" i="12"/>
  <c r="G2161" i="12"/>
  <c r="G1771" i="12"/>
  <c r="K640" i="12"/>
  <c r="K644" i="12" s="1"/>
  <c r="I24" i="13" s="1"/>
  <c r="G642" i="12"/>
  <c r="K1884" i="12"/>
  <c r="K1413" i="12"/>
  <c r="K1417" i="12" s="1"/>
  <c r="G43" i="13"/>
  <c r="J43" i="13" s="1"/>
  <c r="G1417" i="12"/>
  <c r="K270" i="12"/>
  <c r="G13" i="13"/>
  <c r="J13" i="13" s="1"/>
  <c r="G150" i="12"/>
  <c r="K150" i="12" s="1"/>
  <c r="I13" i="13" s="1"/>
  <c r="G41" i="12"/>
  <c r="K41" i="12" s="1"/>
  <c r="I10" i="13" s="1"/>
  <c r="G10" i="13"/>
  <c r="G888" i="12"/>
  <c r="K888" i="12" s="1"/>
  <c r="I30" i="13" s="1"/>
  <c r="G30" i="13"/>
  <c r="J30" i="13" s="1"/>
  <c r="K76" i="12"/>
  <c r="K120" i="12"/>
  <c r="G12" i="13"/>
  <c r="J12" i="13" s="1"/>
  <c r="G123" i="12"/>
  <c r="K123" i="12" s="1"/>
  <c r="I12" i="13" s="1"/>
  <c r="G39" i="13" l="1"/>
  <c r="J39" i="13" s="1"/>
  <c r="K39" i="13" s="1"/>
  <c r="G686" i="12"/>
  <c r="G25" i="13" s="1"/>
  <c r="J25" i="13" s="1"/>
  <c r="K25" i="13" s="1"/>
  <c r="G732" i="12"/>
  <c r="K732" i="12" s="1"/>
  <c r="I26" i="13" s="1"/>
  <c r="K26" i="13" s="1"/>
  <c r="I43" i="13"/>
  <c r="K43" i="13" s="1"/>
  <c r="K28" i="13"/>
  <c r="K19" i="13"/>
  <c r="K36" i="13"/>
  <c r="K29" i="13"/>
  <c r="K969" i="12"/>
  <c r="G1370" i="12"/>
  <c r="G1805" i="12"/>
  <c r="K769" i="12"/>
  <c r="G1458" i="12"/>
  <c r="G1848" i="12"/>
  <c r="G1507" i="12"/>
  <c r="G1728" i="12"/>
  <c r="K596" i="12"/>
  <c r="G1639" i="12"/>
  <c r="K1639" i="12" s="1"/>
  <c r="G1600" i="12"/>
  <c r="K1600" i="12" s="1"/>
  <c r="I47" i="13" s="1"/>
  <c r="G47" i="13"/>
  <c r="J47" i="13" s="1"/>
  <c r="K1099" i="12"/>
  <c r="K487" i="12"/>
  <c r="G1187" i="12"/>
  <c r="G2118" i="12"/>
  <c r="K2118" i="12" s="1"/>
  <c r="I60" i="13" s="1"/>
  <c r="G60" i="13"/>
  <c r="J60" i="13" s="1"/>
  <c r="G1060" i="12"/>
  <c r="K1060" i="12" s="1"/>
  <c r="I34" i="13" s="1"/>
  <c r="G34" i="13"/>
  <c r="J34" i="13" s="1"/>
  <c r="G22" i="13"/>
  <c r="J22" i="13" s="1"/>
  <c r="G558" i="12"/>
  <c r="K558" i="12" s="1"/>
  <c r="I22" i="13" s="1"/>
  <c r="G2252" i="12"/>
  <c r="K2252" i="12" s="1"/>
  <c r="I63" i="13" s="1"/>
  <c r="G63" i="13"/>
  <c r="J63" i="13" s="1"/>
  <c r="K1936" i="12"/>
  <c r="G358" i="12"/>
  <c r="K1336" i="12"/>
  <c r="G1015" i="12"/>
  <c r="K1293" i="12"/>
  <c r="J62" i="13"/>
  <c r="I62" i="13"/>
  <c r="K2114" i="12"/>
  <c r="K1680" i="12"/>
  <c r="K1056" i="12"/>
  <c r="K554" i="12"/>
  <c r="K2248" i="12"/>
  <c r="K441" i="12"/>
  <c r="K2159" i="12"/>
  <c r="G61" i="13"/>
  <c r="J61" i="13" s="1"/>
  <c r="G2163" i="12"/>
  <c r="K2163" i="12" s="1"/>
  <c r="I61" i="13" s="1"/>
  <c r="G51" i="13"/>
  <c r="J51" i="13" s="1"/>
  <c r="G1773" i="12"/>
  <c r="K1773" i="12" s="1"/>
  <c r="I51" i="13" s="1"/>
  <c r="K1769" i="12"/>
  <c r="G24" i="13"/>
  <c r="J24" i="13" s="1"/>
  <c r="K24" i="13" s="1"/>
  <c r="G644" i="12"/>
  <c r="K1886" i="12"/>
  <c r="K272" i="12"/>
  <c r="K276" i="12" s="1"/>
  <c r="I16" i="13" s="1"/>
  <c r="G274" i="12"/>
  <c r="J10" i="13"/>
  <c r="K13" i="13"/>
  <c r="K12" i="13"/>
  <c r="G80" i="12"/>
  <c r="K30" i="13"/>
  <c r="G489" i="12" l="1"/>
  <c r="G21" i="13" s="1"/>
  <c r="J21" i="13" s="1"/>
  <c r="G688" i="12"/>
  <c r="G1101" i="12"/>
  <c r="G1103" i="12" s="1"/>
  <c r="K1103" i="12" s="1"/>
  <c r="I35" i="13" s="1"/>
  <c r="G1641" i="12"/>
  <c r="G48" i="13" s="1"/>
  <c r="J48" i="13" s="1"/>
  <c r="K34" i="13"/>
  <c r="G1340" i="12"/>
  <c r="G773" i="12"/>
  <c r="G1940" i="12"/>
  <c r="G972" i="12"/>
  <c r="K1295" i="12"/>
  <c r="G33" i="13"/>
  <c r="J33" i="13" s="1"/>
  <c r="G1017" i="12"/>
  <c r="K1017" i="12" s="1"/>
  <c r="I33" i="13" s="1"/>
  <c r="G360" i="12"/>
  <c r="K360" i="12" s="1"/>
  <c r="I18" i="13" s="1"/>
  <c r="G18" i="13"/>
  <c r="J18" i="13" s="1"/>
  <c r="G37" i="13"/>
  <c r="J37" i="13" s="1"/>
  <c r="G1189" i="12"/>
  <c r="K1189" i="12" s="1"/>
  <c r="I37" i="13" s="1"/>
  <c r="K598" i="12"/>
  <c r="G50" i="13"/>
  <c r="J50" i="13" s="1"/>
  <c r="G1730" i="12"/>
  <c r="K1730" i="12" s="1"/>
  <c r="I50" i="13" s="1"/>
  <c r="G45" i="13"/>
  <c r="J45" i="13" s="1"/>
  <c r="G1509" i="12"/>
  <c r="K1509" i="12" s="1"/>
  <c r="I45" i="13" s="1"/>
  <c r="G1850" i="12"/>
  <c r="K1850" i="12" s="1"/>
  <c r="I53" i="13" s="1"/>
  <c r="G53" i="13"/>
  <c r="J53" i="13" s="1"/>
  <c r="G44" i="13"/>
  <c r="J44" i="13" s="1"/>
  <c r="G1460" i="12"/>
  <c r="K1460" i="12" s="1"/>
  <c r="I44" i="13" s="1"/>
  <c r="G52" i="13"/>
  <c r="J52" i="13" s="1"/>
  <c r="G1807" i="12"/>
  <c r="K1807" i="12" s="1"/>
  <c r="I52" i="13" s="1"/>
  <c r="G42" i="13"/>
  <c r="J42" i="13" s="1"/>
  <c r="G1372" i="12"/>
  <c r="K1372" i="12" s="1"/>
  <c r="I42" i="13" s="1"/>
  <c r="K10" i="13"/>
  <c r="G445" i="12"/>
  <c r="G1684" i="12"/>
  <c r="K62" i="13"/>
  <c r="G1643" i="12"/>
  <c r="K1643" i="12" s="1"/>
  <c r="I48" i="13" s="1"/>
  <c r="K1013" i="12"/>
  <c r="K356" i="12"/>
  <c r="K63" i="13"/>
  <c r="K22" i="13"/>
  <c r="K60" i="13"/>
  <c r="K1185" i="12"/>
  <c r="K47" i="13"/>
  <c r="K1726" i="12"/>
  <c r="K925" i="12"/>
  <c r="K1505" i="12"/>
  <c r="K1846" i="12"/>
  <c r="K1456" i="12"/>
  <c r="K61" i="13"/>
  <c r="K51" i="13"/>
  <c r="G276" i="12"/>
  <c r="G16" i="13"/>
  <c r="J16" i="13" s="1"/>
  <c r="K16" i="13" s="1"/>
  <c r="K78" i="12"/>
  <c r="G82" i="12"/>
  <c r="K82" i="12" s="1"/>
  <c r="G11" i="13"/>
  <c r="G491" i="12" l="1"/>
  <c r="K491" i="12" s="1"/>
  <c r="I21" i="13" s="1"/>
  <c r="G35" i="13"/>
  <c r="J35" i="13" s="1"/>
  <c r="K35" i="13" s="1"/>
  <c r="K1682" i="12"/>
  <c r="K443" i="12"/>
  <c r="G600" i="12"/>
  <c r="G602" i="12" s="1"/>
  <c r="K602" i="12" s="1"/>
  <c r="I23" i="13" s="1"/>
  <c r="G1297" i="12"/>
  <c r="G1299" i="12" s="1"/>
  <c r="K1299" i="12" s="1"/>
  <c r="I40" i="13" s="1"/>
  <c r="K21" i="13"/>
  <c r="K50" i="13"/>
  <c r="K37" i="13"/>
  <c r="K33" i="13"/>
  <c r="K53" i="13"/>
  <c r="G32" i="13"/>
  <c r="J32" i="13" s="1"/>
  <c r="G974" i="12"/>
  <c r="K974" i="12" s="1"/>
  <c r="I32" i="13" s="1"/>
  <c r="G1942" i="12"/>
  <c r="K1942" i="12" s="1"/>
  <c r="I55" i="13" s="1"/>
  <c r="G55" i="13"/>
  <c r="J55" i="13" s="1"/>
  <c r="G775" i="12"/>
  <c r="K775" i="12" s="1"/>
  <c r="I27" i="13" s="1"/>
  <c r="G27" i="13"/>
  <c r="J27" i="13" s="1"/>
  <c r="G41" i="13"/>
  <c r="J41" i="13" s="1"/>
  <c r="G1342" i="12"/>
  <c r="K1342" i="12" s="1"/>
  <c r="I41" i="13" s="1"/>
  <c r="G929" i="12"/>
  <c r="G23" i="13"/>
  <c r="J23" i="13" s="1"/>
  <c r="G40" i="13"/>
  <c r="J40" i="13" s="1"/>
  <c r="K48" i="13"/>
  <c r="G1686" i="12"/>
  <c r="K1686" i="12" s="1"/>
  <c r="I49" i="13" s="1"/>
  <c r="G49" i="13"/>
  <c r="J49" i="13" s="1"/>
  <c r="G447" i="12"/>
  <c r="K447" i="12" s="1"/>
  <c r="I20" i="13" s="1"/>
  <c r="G20" i="13"/>
  <c r="J20" i="13" s="1"/>
  <c r="K42" i="13"/>
  <c r="K52" i="13"/>
  <c r="K44" i="13"/>
  <c r="K45" i="13"/>
  <c r="K18" i="13"/>
  <c r="K971" i="12"/>
  <c r="K1938" i="12"/>
  <c r="K771" i="12"/>
  <c r="K1338" i="12"/>
  <c r="K1888" i="12"/>
  <c r="J11" i="13"/>
  <c r="I11" i="13"/>
  <c r="L83" i="12"/>
  <c r="L85" i="12" s="1"/>
  <c r="N83" i="12"/>
  <c r="N85" i="12" s="1"/>
  <c r="K20" i="13" l="1"/>
  <c r="K40" i="13"/>
  <c r="K23" i="13"/>
  <c r="K49" i="13"/>
  <c r="K27" i="13"/>
  <c r="K55" i="13"/>
  <c r="K32" i="13"/>
  <c r="K927" i="12"/>
  <c r="K41" i="13"/>
  <c r="G931" i="12"/>
  <c r="K931" i="12" s="1"/>
  <c r="I31" i="13" s="1"/>
  <c r="G31" i="13"/>
  <c r="J31" i="13" s="1"/>
  <c r="K1890" i="12"/>
  <c r="K11" i="13"/>
  <c r="K31" i="13" l="1"/>
  <c r="K1894" i="12"/>
  <c r="G1892" i="12"/>
  <c r="G54" i="13" l="1"/>
  <c r="G75" i="13" s="1"/>
  <c r="G1894" i="12"/>
  <c r="I54" i="13" s="1"/>
  <c r="I75" i="13" s="1"/>
  <c r="J54" i="13" l="1"/>
  <c r="J75" i="13" s="1"/>
  <c r="G370" i="13"/>
  <c r="I370" i="13" l="1"/>
  <c r="K75" i="13"/>
  <c r="K54" i="13"/>
</calcChain>
</file>

<file path=xl/sharedStrings.xml><?xml version="1.0" encoding="utf-8"?>
<sst xmlns="http://schemas.openxmlformats.org/spreadsheetml/2006/main" count="4854" uniqueCount="1291">
  <si>
    <t>IEC CODE NO:- 0597001065</t>
  </si>
  <si>
    <t>CIN: L15549DL1962PLC003726</t>
  </si>
  <si>
    <t>0013</t>
  </si>
  <si>
    <t>RAM PRAKASH TAYAL</t>
  </si>
  <si>
    <t>0019</t>
  </si>
  <si>
    <t>MURLIDHAR SHARMA</t>
  </si>
  <si>
    <t>0029</t>
  </si>
  <si>
    <t>MUKESH CHANDRA AGARWAL</t>
  </si>
  <si>
    <t>0030</t>
  </si>
  <si>
    <t>DEVENDER MEHTA</t>
  </si>
  <si>
    <t>0036</t>
  </si>
  <si>
    <t>JETENDER SINGH</t>
  </si>
  <si>
    <t>0038</t>
  </si>
  <si>
    <t>SANJEEV BAWA</t>
  </si>
  <si>
    <t>0044</t>
  </si>
  <si>
    <t>RAKESH KUMAR SHARMA</t>
  </si>
  <si>
    <t>0047</t>
  </si>
  <si>
    <t>UPANDER KUMAR</t>
  </si>
  <si>
    <t>JITENDRA KUMAR</t>
  </si>
  <si>
    <t>BIMLENDU SHEKHAR MISHRA</t>
  </si>
  <si>
    <t>SANJEEV KUMAR</t>
  </si>
  <si>
    <t>VIKRAM CHHIBBAR</t>
  </si>
  <si>
    <t>MUKESH KUMAR</t>
  </si>
  <si>
    <t>RAJESH CHAUHAN</t>
  </si>
  <si>
    <t>PRADEEP KUMAR SHARMA</t>
  </si>
  <si>
    <t>0309</t>
  </si>
  <si>
    <t>JIGNESH SUKLA</t>
  </si>
  <si>
    <t>0314</t>
  </si>
  <si>
    <t>SUMIT AGNIHOTRI</t>
  </si>
  <si>
    <t>0323</t>
  </si>
  <si>
    <t>JAISHANKAR YADAV</t>
  </si>
  <si>
    <t/>
  </si>
  <si>
    <t>Total</t>
  </si>
  <si>
    <t>SURENDAR KUMAR SETH</t>
  </si>
  <si>
    <t>003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</si>
  <si>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</si>
  <si>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</si>
  <si>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</si>
  <si>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</si>
  <si>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</si>
  <si>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</si>
  <si>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</si>
  <si>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</si>
  <si>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</si>
  <si>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</si>
  <si>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</si>
  <si>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</si>
  <si>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</si>
  <si>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</si>
  <si>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</si>
  <si>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</si>
  <si>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</si>
  <si>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</si>
  <si>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</si>
  <si>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</si>
  <si>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</si>
  <si>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</si>
  <si>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</si>
  <si>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MANISH RAWAL</t>
  </si>
  <si>
    <t xml:space="preserve">SRIKANT S </t>
  </si>
  <si>
    <t>SUSHEEL KUMAR</t>
  </si>
  <si>
    <t>NAGESH KAMLESH SHARMA</t>
  </si>
  <si>
    <t>25</t>
  </si>
  <si>
    <t>26</t>
  </si>
  <si>
    <t>PF CONTRIBUTION</t>
  </si>
  <si>
    <t>0301</t>
  </si>
  <si>
    <t>0308</t>
  </si>
  <si>
    <t>0327</t>
  </si>
  <si>
    <t>0332</t>
  </si>
  <si>
    <t>0333</t>
  </si>
  <si>
    <t>1</t>
  </si>
  <si>
    <t>ASHWANI SRIVASTAVA</t>
  </si>
  <si>
    <t>EMP. NO.</t>
  </si>
  <si>
    <t>NAME OF THE EMPLOYEE</t>
  </si>
  <si>
    <t>S.NO.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</si>
  <si>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</si>
  <si>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</si>
  <si>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</si>
  <si>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</si>
  <si>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</si>
  <si>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</si>
  <si>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</si>
  <si>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</si>
  <si>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</si>
  <si>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</si>
  <si>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</si>
  <si>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</si>
  <si>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</si>
  <si>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</si>
  <si>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</si>
  <si>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</si>
  <si>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</si>
  <si>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</si>
  <si>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</si>
  <si>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</si>
  <si>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</si>
  <si>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</si>
  <si>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</si>
  <si>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</si>
  <si>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</si>
  <si>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</si>
  <si>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</si>
  <si>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</si>
  <si>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</si>
  <si>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</si>
  <si>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0046</t>
  </si>
  <si>
    <t>0049</t>
  </si>
  <si>
    <t>0050</t>
  </si>
  <si>
    <t>0100</t>
  </si>
  <si>
    <t>0102</t>
  </si>
  <si>
    <t>0104</t>
  </si>
  <si>
    <t>0130</t>
  </si>
  <si>
    <t>0159</t>
  </si>
  <si>
    <t>0177</t>
  </si>
  <si>
    <t>0180</t>
  </si>
  <si>
    <t>0181</t>
  </si>
  <si>
    <t>0183</t>
  </si>
  <si>
    <t>0184</t>
  </si>
  <si>
    <t>0186</t>
  </si>
  <si>
    <t>0190</t>
  </si>
  <si>
    <t>0191</t>
  </si>
  <si>
    <t>0192</t>
  </si>
  <si>
    <t>0325</t>
  </si>
  <si>
    <t>0326</t>
  </si>
  <si>
    <t>0403</t>
  </si>
  <si>
    <t>0407</t>
  </si>
  <si>
    <t>0409</t>
  </si>
  <si>
    <t>0318</t>
  </si>
  <si>
    <t>0164</t>
  </si>
  <si>
    <t>0404</t>
  </si>
  <si>
    <t>0106</t>
  </si>
  <si>
    <t>0331</t>
  </si>
  <si>
    <t>0335</t>
  </si>
  <si>
    <t>0310</t>
  </si>
  <si>
    <t>GURPREET SINGH VIRDI</t>
  </si>
  <si>
    <t>DEEPAK SRIVASTAVA</t>
  </si>
  <si>
    <t>AJAY KUMAR SHUKHLA</t>
  </si>
  <si>
    <t>MAHINDRA KUMAR</t>
  </si>
  <si>
    <t>MANISHA VERMA</t>
  </si>
  <si>
    <t>MANISH KUMAR SINGH</t>
  </si>
  <si>
    <t>ROOP LAL</t>
  </si>
  <si>
    <t>BIKRAM JEET</t>
  </si>
  <si>
    <t>KHENA NAND</t>
  </si>
  <si>
    <t>VIJAY PAL</t>
  </si>
  <si>
    <t>PREM CHAND</t>
  </si>
  <si>
    <t>SANDEEP KUMAR</t>
  </si>
  <si>
    <t>NEERAJ KUMAR</t>
  </si>
  <si>
    <t>ARUN CHAUDHARY</t>
  </si>
  <si>
    <t>PAWAN KUMAR</t>
  </si>
  <si>
    <t>DHARMENDER CHOVEY</t>
  </si>
  <si>
    <t>RANJEET SINGH</t>
  </si>
  <si>
    <t>PUSHPENDRA KUMAR</t>
  </si>
  <si>
    <t>PREM BIHARI SRIVASTAVA</t>
  </si>
  <si>
    <t>RAVI PRATAP YADAV</t>
  </si>
  <si>
    <t>VIKASH PRADHAN</t>
  </si>
  <si>
    <t>GAURAV ARORA</t>
  </si>
  <si>
    <t>MANOJ KUMAR</t>
  </si>
  <si>
    <t>DEEPAK  PATEL</t>
  </si>
  <si>
    <t>MAHESH YADAV</t>
  </si>
  <si>
    <t>PAWAN KUMAR SHARMA</t>
  </si>
  <si>
    <t>KANWAR PAL</t>
  </si>
  <si>
    <t>PRADEEP KUMAR VISHVKARMA</t>
  </si>
  <si>
    <t>ANKIT</t>
  </si>
  <si>
    <t>MUKESH KUMAR YOGI</t>
  </si>
  <si>
    <t>EMPLOYEER CONTRIBUTION PF</t>
  </si>
  <si>
    <t>INTEREST</t>
  </si>
  <si>
    <t>PAYMENT</t>
  </si>
  <si>
    <t xml:space="preserve">CLOSING BALANCE </t>
  </si>
  <si>
    <t>MONTH</t>
  </si>
  <si>
    <t>Opening Balance</t>
  </si>
  <si>
    <t>April,2020</t>
  </si>
  <si>
    <t>May,2020</t>
  </si>
  <si>
    <t>June,2020</t>
  </si>
  <si>
    <t>Closing Balance</t>
  </si>
  <si>
    <t>JOHN OAKEY AND MOHAN LIMITED</t>
  </si>
  <si>
    <t>PROVIDENT FUND TRUST</t>
  </si>
  <si>
    <t>MPHAN NAGAR</t>
  </si>
  <si>
    <t>VIKRAM CHHIBBER</t>
  </si>
  <si>
    <t xml:space="preserve">EMPLOYEE CODE </t>
  </si>
  <si>
    <t>D.O.JOIN</t>
  </si>
  <si>
    <t>D.O.BIRTH</t>
  </si>
  <si>
    <t>08/08/2014</t>
  </si>
  <si>
    <t>31/08/1985</t>
  </si>
  <si>
    <t>20/09/1963</t>
  </si>
  <si>
    <t>29/05/1959</t>
  </si>
  <si>
    <t>20/10/1982</t>
  </si>
  <si>
    <t>13/09/2010</t>
  </si>
  <si>
    <t>02/03/1982</t>
  </si>
  <si>
    <t>22/12/1959</t>
  </si>
  <si>
    <t>14/04/1987</t>
  </si>
  <si>
    <t>17/06/1965</t>
  </si>
  <si>
    <t>03/07/2010</t>
  </si>
  <si>
    <t>07/09/1988</t>
  </si>
  <si>
    <t>01/11/1989</t>
  </si>
  <si>
    <t>02/04/2010</t>
  </si>
  <si>
    <t>21/08/1978</t>
  </si>
  <si>
    <t>19/04/2010</t>
  </si>
  <si>
    <t>20/03/1984</t>
  </si>
  <si>
    <t>068</t>
  </si>
  <si>
    <t>15/01/1996</t>
  </si>
  <si>
    <t>04/05/1968</t>
  </si>
  <si>
    <t>069</t>
  </si>
  <si>
    <t>01/04/1996</t>
  </si>
  <si>
    <t>04/01/1969</t>
  </si>
  <si>
    <t>070</t>
  </si>
  <si>
    <t>01/01/1997</t>
  </si>
  <si>
    <t>03/02/1975</t>
  </si>
  <si>
    <t>071</t>
  </si>
  <si>
    <t>20/12/1996</t>
  </si>
  <si>
    <t>075</t>
  </si>
  <si>
    <t>01/10/1998</t>
  </si>
  <si>
    <t>05/08/1976</t>
  </si>
  <si>
    <t>079</t>
  </si>
  <si>
    <t>01/03/2001</t>
  </si>
  <si>
    <t>09/06/1978</t>
  </si>
  <si>
    <t>082</t>
  </si>
  <si>
    <t>24/09/2008</t>
  </si>
  <si>
    <t>084</t>
  </si>
  <si>
    <t>08/12/2014</t>
  </si>
  <si>
    <t>02/12/1977</t>
  </si>
  <si>
    <t>094</t>
  </si>
  <si>
    <t>01/04/2008</t>
  </si>
  <si>
    <t>23/05/1984</t>
  </si>
  <si>
    <t>098</t>
  </si>
  <si>
    <t>01/12/2007</t>
  </si>
  <si>
    <t>15/02/1982</t>
  </si>
  <si>
    <t>01/07/2015</t>
  </si>
  <si>
    <t>13/10/1991</t>
  </si>
  <si>
    <t>28/08/1963</t>
  </si>
  <si>
    <t>01/10/2015</t>
  </si>
  <si>
    <t>25/12/1985</t>
  </si>
  <si>
    <t>01/02/1989</t>
  </si>
  <si>
    <t>01/02/1969</t>
  </si>
  <si>
    <t>02/01/1967</t>
  </si>
  <si>
    <t>01/08/1990</t>
  </si>
  <si>
    <t>20/11/1964</t>
  </si>
  <si>
    <t>01/07/1991</t>
  </si>
  <si>
    <t>01/07/1969</t>
  </si>
  <si>
    <t>01/12/2005</t>
  </si>
  <si>
    <t>01/06/1978</t>
  </si>
  <si>
    <t>01/09/2010</t>
  </si>
  <si>
    <t>01/04/2011</t>
  </si>
  <si>
    <t>29/01/1978</t>
  </si>
  <si>
    <t>15/02/1990</t>
  </si>
  <si>
    <t>01/05/2016</t>
  </si>
  <si>
    <t>15/01/1983</t>
  </si>
  <si>
    <t>01/11/2017</t>
  </si>
  <si>
    <t>01/07/2018</t>
  </si>
  <si>
    <t>10/07/1987</t>
  </si>
  <si>
    <t>01/08/2016</t>
  </si>
  <si>
    <t>01/09/2016</t>
  </si>
  <si>
    <t>23/06/2016</t>
  </si>
  <si>
    <t>01/04/2017</t>
  </si>
  <si>
    <t>01/09/2017</t>
  </si>
  <si>
    <t>31/05/1976</t>
  </si>
  <si>
    <t>03/10/2017</t>
  </si>
  <si>
    <t>22/10/1974</t>
  </si>
  <si>
    <t>01/01/1994</t>
  </si>
  <si>
    <t>10/05/2018</t>
  </si>
  <si>
    <t>13/02/1989</t>
  </si>
  <si>
    <t>01/07/1997</t>
  </si>
  <si>
    <t>25/08/1983</t>
  </si>
  <si>
    <t>15/07/2019</t>
  </si>
  <si>
    <t>31/10/2017</t>
  </si>
  <si>
    <t>20/03/1991</t>
  </si>
  <si>
    <t>06/07/981</t>
  </si>
  <si>
    <t>0100.</t>
  </si>
  <si>
    <t>AJAY KUMAR SHUKLA</t>
  </si>
  <si>
    <t>JITENGRA KUMAR</t>
  </si>
  <si>
    <t>SANJEEB KUMAR</t>
  </si>
  <si>
    <t>10/10/1976</t>
  </si>
  <si>
    <t>28.03.1981</t>
  </si>
  <si>
    <t>RAJESH KUMAR</t>
  </si>
  <si>
    <t xml:space="preserve"> MRS. MANISHA VERMA</t>
  </si>
  <si>
    <t>KHEMA NAND</t>
  </si>
  <si>
    <t>MAHESH</t>
  </si>
  <si>
    <t>13/11'1975</t>
  </si>
  <si>
    <t>01/10'2013</t>
  </si>
  <si>
    <t>010/10/2013</t>
  </si>
  <si>
    <t>07/03/1992</t>
  </si>
  <si>
    <t>SAT PAL</t>
  </si>
  <si>
    <t>01/01/1982</t>
  </si>
  <si>
    <t>01/09/2019</t>
  </si>
  <si>
    <t>03/11/1976</t>
  </si>
  <si>
    <t>12/06/2017</t>
  </si>
  <si>
    <t>SRI KANT</t>
  </si>
  <si>
    <t>JGNESH R SHUKLA</t>
  </si>
  <si>
    <t>MUKESH YOGI</t>
  </si>
  <si>
    <t>25/03/2018</t>
  </si>
  <si>
    <t>02/06/1989</t>
  </si>
  <si>
    <t>10/10/2019</t>
  </si>
  <si>
    <t>01/04/1984</t>
  </si>
  <si>
    <t>DHARNEBDER CHOVEY</t>
  </si>
  <si>
    <t>03/08/1986</t>
  </si>
  <si>
    <t>12/05/1988</t>
  </si>
  <si>
    <t>09/12/1995</t>
  </si>
  <si>
    <t>02/07/1990</t>
  </si>
  <si>
    <t>SUSHIL KUMAR</t>
  </si>
  <si>
    <t>0182</t>
  </si>
  <si>
    <t>0187</t>
  </si>
  <si>
    <t>ISTAK ALI</t>
  </si>
  <si>
    <t>VINOD KUMAR SHARMA</t>
  </si>
  <si>
    <t>301</t>
  </si>
  <si>
    <t>089</t>
  </si>
  <si>
    <t>DURGESH PANDEY</t>
  </si>
  <si>
    <t>0174</t>
  </si>
  <si>
    <t>RAJ BIR SINGH YADAV</t>
  </si>
  <si>
    <t>0320</t>
  </si>
  <si>
    <t>VIKASH UPADHYA</t>
  </si>
  <si>
    <t>EMPLOYEES PROVIDENT FUND TRUST</t>
  </si>
  <si>
    <t>Employee's Contribution</t>
  </si>
  <si>
    <t>Employeer Contribution</t>
  </si>
  <si>
    <t>Interest to Members</t>
  </si>
  <si>
    <t>Loans / Payments</t>
  </si>
  <si>
    <t>013</t>
  </si>
  <si>
    <t>019</t>
  </si>
  <si>
    <t>029</t>
  </si>
  <si>
    <t>030</t>
  </si>
  <si>
    <t>036</t>
  </si>
  <si>
    <t>038</t>
  </si>
  <si>
    <t>044</t>
  </si>
  <si>
    <t>046</t>
  </si>
  <si>
    <t>047</t>
  </si>
  <si>
    <t>049</t>
  </si>
  <si>
    <t>050</t>
  </si>
  <si>
    <t>064</t>
  </si>
  <si>
    <t>27</t>
  </si>
  <si>
    <t>28</t>
  </si>
  <si>
    <t>29</t>
  </si>
  <si>
    <t>30</t>
  </si>
  <si>
    <t>31</t>
  </si>
  <si>
    <t>32</t>
  </si>
  <si>
    <t>SAT PAPL</t>
  </si>
  <si>
    <t>ANKIT KUMAR</t>
  </si>
  <si>
    <t>equal to closing balance</t>
  </si>
  <si>
    <t>06/07/1970</t>
  </si>
  <si>
    <t>July,2020</t>
  </si>
  <si>
    <t>0334</t>
  </si>
  <si>
    <t>August,2020</t>
  </si>
  <si>
    <t>18.08.2020</t>
  </si>
  <si>
    <t>24.07.2020</t>
  </si>
  <si>
    <t>September,2020</t>
  </si>
  <si>
    <t>November,2020</t>
  </si>
  <si>
    <t>Octouber,2020</t>
  </si>
  <si>
    <t>December,2020</t>
  </si>
  <si>
    <t>Gratuity</t>
  </si>
  <si>
    <t>P.F.Member</t>
  </si>
  <si>
    <t>Leave</t>
  </si>
  <si>
    <t>01.01.2021</t>
  </si>
  <si>
    <t>01.01.2022</t>
  </si>
  <si>
    <t>01.01.2023</t>
  </si>
  <si>
    <t>01.01.2024</t>
  </si>
  <si>
    <t>CH NO 433266 DATE 24.08.2020   H NO 397841 DATE 24.08.2020</t>
  </si>
  <si>
    <t>CH NO 433271 DATE 06.10.2020</t>
  </si>
  <si>
    <t>RS.120000</t>
  </si>
  <si>
    <t>RS 200000</t>
  </si>
  <si>
    <t>RS 70000</t>
  </si>
  <si>
    <t>neft date 08.09.2020</t>
  </si>
  <si>
    <t>January,2021</t>
  </si>
  <si>
    <t>Febuary,2021</t>
  </si>
  <si>
    <t>March,2021</t>
  </si>
  <si>
    <t xml:space="preserve">Left on </t>
  </si>
  <si>
    <t>19.03.2021</t>
  </si>
  <si>
    <t>03.10.1982</t>
  </si>
  <si>
    <t>09.12.1963</t>
  </si>
  <si>
    <t>2020-2021</t>
  </si>
  <si>
    <t>18.03.2021</t>
  </si>
  <si>
    <t>RAVINDER SHARMA</t>
  </si>
  <si>
    <t>63</t>
  </si>
  <si>
    <t>64</t>
  </si>
  <si>
    <t>65</t>
  </si>
  <si>
    <t>SUMARRY OF P.F. FOR THE YEAR 2019-2020</t>
  </si>
  <si>
    <t>ANNEXURE : " A "</t>
  </si>
  <si>
    <t>01.04.2019</t>
  </si>
  <si>
    <t>31.03.2020</t>
  </si>
  <si>
    <t>02</t>
  </si>
  <si>
    <t>SATISH MOHAN</t>
  </si>
  <si>
    <t>043</t>
  </si>
  <si>
    <t>VINOD YADAV</t>
  </si>
  <si>
    <t>045</t>
  </si>
  <si>
    <t>RAMESH KUMAR</t>
  </si>
  <si>
    <t>062</t>
  </si>
  <si>
    <t>SHASHI BHUSHAN</t>
  </si>
  <si>
    <t>D.P.S.RAGHAV</t>
  </si>
  <si>
    <t>0065</t>
  </si>
  <si>
    <t>RAJESH BALI</t>
  </si>
  <si>
    <t>074</t>
  </si>
  <si>
    <t>HARENDER P CHOURASIA</t>
  </si>
  <si>
    <t>085</t>
  </si>
  <si>
    <t>BAL MUNKUND</t>
  </si>
  <si>
    <t>088</t>
  </si>
  <si>
    <t>ATUL ASHOK MEHAEWADW</t>
  </si>
  <si>
    <t>HARISH KUMAR GUPTA</t>
  </si>
  <si>
    <t>0188</t>
  </si>
  <si>
    <t>MAHENDER SINGH</t>
  </si>
  <si>
    <t>0305</t>
  </si>
  <si>
    <t>BIKASH GHOSH</t>
  </si>
  <si>
    <t>0324</t>
  </si>
  <si>
    <t>SANJEEV KUMAR SINGH</t>
  </si>
  <si>
    <t>66</t>
  </si>
  <si>
    <t>67</t>
  </si>
  <si>
    <t>68</t>
  </si>
  <si>
    <t>70</t>
  </si>
  <si>
    <t>71</t>
  </si>
  <si>
    <t>72</t>
  </si>
  <si>
    <t>73</t>
  </si>
  <si>
    <t>74</t>
  </si>
  <si>
    <t>75</t>
  </si>
  <si>
    <t>76</t>
  </si>
  <si>
    <t>77</t>
  </si>
  <si>
    <t>0408</t>
  </si>
  <si>
    <t>SANJEEV KUMAR SHARMA</t>
  </si>
  <si>
    <t>78</t>
  </si>
  <si>
    <t>ANNEXURE : " B "</t>
  </si>
  <si>
    <t>79</t>
  </si>
  <si>
    <t>0015</t>
  </si>
  <si>
    <t>G.SARVAN KUMAR</t>
  </si>
  <si>
    <t>80</t>
  </si>
  <si>
    <t>0016</t>
  </si>
  <si>
    <t>MONISH V.N.</t>
  </si>
  <si>
    <t>81</t>
  </si>
  <si>
    <t>0017</t>
  </si>
  <si>
    <t>NAVEEN KUMAR S.</t>
  </si>
  <si>
    <t>82</t>
  </si>
  <si>
    <t>0018</t>
  </si>
  <si>
    <t>RAMANATHAN P.</t>
  </si>
  <si>
    <t>83</t>
  </si>
  <si>
    <t>0032</t>
  </si>
  <si>
    <t>RAKESH KUMAR SINGH</t>
  </si>
  <si>
    <t>84</t>
  </si>
  <si>
    <t>0042</t>
  </si>
  <si>
    <t>MOHAN KUMAR</t>
  </si>
  <si>
    <t>85</t>
  </si>
  <si>
    <t>0054</t>
  </si>
  <si>
    <t>ABHISHEK TYAGAI</t>
  </si>
  <si>
    <t>86</t>
  </si>
  <si>
    <t>0059</t>
  </si>
  <si>
    <t>HARISH BHAI PATIL</t>
  </si>
  <si>
    <t>87</t>
  </si>
  <si>
    <t>0061</t>
  </si>
  <si>
    <t>ANADI KRISHNA MAURIA</t>
  </si>
  <si>
    <t>88</t>
  </si>
  <si>
    <t>0076</t>
  </si>
  <si>
    <t>AMIT KUMAR OJHA</t>
  </si>
  <si>
    <t>89</t>
  </si>
  <si>
    <t>0078</t>
  </si>
  <si>
    <t>DLIRENDRA S BISEN</t>
  </si>
  <si>
    <t>0151</t>
  </si>
  <si>
    <t>SUDAMA PRASAD</t>
  </si>
  <si>
    <t>90</t>
  </si>
  <si>
    <t>0302</t>
  </si>
  <si>
    <t>PRABHAT PRASAD</t>
  </si>
  <si>
    <t>92</t>
  </si>
  <si>
    <t>0304</t>
  </si>
  <si>
    <t>RJESH KUMAR JHA</t>
  </si>
  <si>
    <t>93</t>
  </si>
  <si>
    <t>0311</t>
  </si>
  <si>
    <t>APRAJIT JAIRATH</t>
  </si>
  <si>
    <t>94</t>
  </si>
  <si>
    <t>0312</t>
  </si>
  <si>
    <t>PRAVEEN SINGH</t>
  </si>
  <si>
    <t>95</t>
  </si>
  <si>
    <t>0313</t>
  </si>
  <si>
    <t>MAHANTESH A PATNAAETH</t>
  </si>
  <si>
    <t>96</t>
  </si>
  <si>
    <t>0315</t>
  </si>
  <si>
    <t>SANJIV KUMAR</t>
  </si>
  <si>
    <t>97</t>
  </si>
  <si>
    <t>0316</t>
  </si>
  <si>
    <t>PRASHANT SHARMA</t>
  </si>
  <si>
    <t>98</t>
  </si>
  <si>
    <t>0317</t>
  </si>
  <si>
    <t>KAPIL SHARMA</t>
  </si>
  <si>
    <t>99</t>
  </si>
  <si>
    <t>0319</t>
  </si>
  <si>
    <t>SURESH KUMAR SHARMA</t>
  </si>
  <si>
    <t>100</t>
  </si>
  <si>
    <t>0322</t>
  </si>
  <si>
    <t>ASHISH SHRMA</t>
  </si>
  <si>
    <t>101</t>
  </si>
  <si>
    <t>0330</t>
  </si>
  <si>
    <t>PRIYANKA SHARMA</t>
  </si>
  <si>
    <t>102</t>
  </si>
  <si>
    <t>PREM SINGH CHAUHAN</t>
  </si>
  <si>
    <t>103</t>
  </si>
  <si>
    <t>REMYA MOHAN</t>
  </si>
  <si>
    <t>104</t>
  </si>
  <si>
    <t>ASHISH AGGARWAL</t>
  </si>
  <si>
    <t>105</t>
  </si>
  <si>
    <t>AMIT KATHER</t>
  </si>
  <si>
    <t>106</t>
  </si>
  <si>
    <t>0504</t>
  </si>
  <si>
    <t>PARHALAD</t>
  </si>
  <si>
    <t>107</t>
  </si>
  <si>
    <t>0505</t>
  </si>
  <si>
    <t>TLAK DHARI</t>
  </si>
  <si>
    <t>108</t>
  </si>
  <si>
    <t>0511</t>
  </si>
  <si>
    <t xml:space="preserve">RAVINDER </t>
  </si>
  <si>
    <t>109</t>
  </si>
  <si>
    <t>0517</t>
  </si>
  <si>
    <t>SATISH KUMAR</t>
  </si>
  <si>
    <t>110</t>
  </si>
  <si>
    <t>0522</t>
  </si>
  <si>
    <t>RAJ KUMAR</t>
  </si>
  <si>
    <t>111</t>
  </si>
  <si>
    <t>0525</t>
  </si>
  <si>
    <t>ASHOK KUMAR</t>
  </si>
  <si>
    <t>112</t>
  </si>
  <si>
    <t>0526</t>
  </si>
  <si>
    <t>RAMESH</t>
  </si>
  <si>
    <t>113</t>
  </si>
  <si>
    <t>0529</t>
  </si>
  <si>
    <t>DAKIP BAKSHI</t>
  </si>
  <si>
    <t>114</t>
  </si>
  <si>
    <t>0531</t>
  </si>
  <si>
    <t>DEVINDER KUMAR</t>
  </si>
  <si>
    <t>115</t>
  </si>
  <si>
    <t>0532</t>
  </si>
  <si>
    <t>NAGENDER</t>
  </si>
  <si>
    <t>116</t>
  </si>
  <si>
    <t>0534</t>
  </si>
  <si>
    <t>JAGDISH</t>
  </si>
  <si>
    <t>117</t>
  </si>
  <si>
    <t>0540</t>
  </si>
  <si>
    <t>SHAILENDER</t>
  </si>
  <si>
    <t>118</t>
  </si>
  <si>
    <t>0542</t>
  </si>
  <si>
    <t>RAVI KANT</t>
  </si>
  <si>
    <t>119</t>
  </si>
  <si>
    <t>0545</t>
  </si>
  <si>
    <t xml:space="preserve">DEVINDER </t>
  </si>
  <si>
    <t>120</t>
  </si>
  <si>
    <t>0548</t>
  </si>
  <si>
    <t>121</t>
  </si>
  <si>
    <t>0551</t>
  </si>
  <si>
    <t>RAKESH</t>
  </si>
  <si>
    <t>122</t>
  </si>
  <si>
    <t>0552</t>
  </si>
  <si>
    <t>SUNIL KUMAR</t>
  </si>
  <si>
    <t>123</t>
  </si>
  <si>
    <t>0553</t>
  </si>
  <si>
    <t>JITESH KUMAR</t>
  </si>
  <si>
    <t>124</t>
  </si>
  <si>
    <t>0555</t>
  </si>
  <si>
    <t>RAM PAL</t>
  </si>
  <si>
    <t>125</t>
  </si>
  <si>
    <t>0556</t>
  </si>
  <si>
    <t>KARAMBIR SINGH</t>
  </si>
  <si>
    <t>126</t>
  </si>
  <si>
    <t>0558</t>
  </si>
  <si>
    <t>127</t>
  </si>
  <si>
    <t>0560</t>
  </si>
  <si>
    <t>GANGA RAM</t>
  </si>
  <si>
    <t>128</t>
  </si>
  <si>
    <t>0561</t>
  </si>
  <si>
    <t>SHANKER</t>
  </si>
  <si>
    <t>129</t>
  </si>
  <si>
    <t>0568</t>
  </si>
  <si>
    <t>ANIL KUMAR</t>
  </si>
  <si>
    <t>130</t>
  </si>
  <si>
    <t>0570</t>
  </si>
  <si>
    <t>MANGU RAM</t>
  </si>
  <si>
    <t>131</t>
  </si>
  <si>
    <t>0571</t>
  </si>
  <si>
    <t>TON LAL</t>
  </si>
  <si>
    <t>132</t>
  </si>
  <si>
    <t>0572</t>
  </si>
  <si>
    <t>SHATRUGAN GIRI</t>
  </si>
  <si>
    <t>133</t>
  </si>
  <si>
    <t>0573</t>
  </si>
  <si>
    <t>MUKESH</t>
  </si>
  <si>
    <t>134</t>
  </si>
  <si>
    <t>0574</t>
  </si>
  <si>
    <t>ALAM</t>
  </si>
  <si>
    <t>135</t>
  </si>
  <si>
    <t>0575</t>
  </si>
  <si>
    <t>KASHMIR SINGH</t>
  </si>
  <si>
    <t>136</t>
  </si>
  <si>
    <t>0576</t>
  </si>
  <si>
    <t>137</t>
  </si>
  <si>
    <t>0579</t>
  </si>
  <si>
    <t>CHANESHWAR SINGH</t>
  </si>
  <si>
    <t>138</t>
  </si>
  <si>
    <t>0581</t>
  </si>
  <si>
    <t>KAPIL</t>
  </si>
  <si>
    <t>139</t>
  </si>
  <si>
    <t>0582</t>
  </si>
  <si>
    <t>LOKENDRA SINGH</t>
  </si>
  <si>
    <t>140</t>
  </si>
  <si>
    <t>0583</t>
  </si>
  <si>
    <t>RAJENDER KUMAR</t>
  </si>
  <si>
    <t>141</t>
  </si>
  <si>
    <t>0584</t>
  </si>
  <si>
    <t>BAHADUR SINGH</t>
  </si>
  <si>
    <t>142</t>
  </si>
  <si>
    <t>0586</t>
  </si>
  <si>
    <t>SATENDER TYAGI</t>
  </si>
  <si>
    <t>143</t>
  </si>
  <si>
    <t>0587</t>
  </si>
  <si>
    <t>RAKESH SHARMA</t>
  </si>
  <si>
    <t>144</t>
  </si>
  <si>
    <t>0588</t>
  </si>
  <si>
    <t>RAKESH KUMAR</t>
  </si>
  <si>
    <t>145</t>
  </si>
  <si>
    <t>0590</t>
  </si>
  <si>
    <t>146</t>
  </si>
  <si>
    <t>0592</t>
  </si>
  <si>
    <t>MAN BAHADUR</t>
  </si>
  <si>
    <t>147</t>
  </si>
  <si>
    <t>0596</t>
  </si>
  <si>
    <t>MAHERDER KUMAR</t>
  </si>
  <si>
    <t>148</t>
  </si>
  <si>
    <t>0598</t>
  </si>
  <si>
    <t>PRAVESH KUMAR</t>
  </si>
  <si>
    <t>149</t>
  </si>
  <si>
    <t>0601</t>
  </si>
  <si>
    <t>150</t>
  </si>
  <si>
    <t>0602</t>
  </si>
  <si>
    <t>BHOPAL SINGH</t>
  </si>
  <si>
    <t>151</t>
  </si>
  <si>
    <t>0608</t>
  </si>
  <si>
    <t>DEVINDER</t>
  </si>
  <si>
    <t>152</t>
  </si>
  <si>
    <t>0609</t>
  </si>
  <si>
    <t>BISHNU KUMAR</t>
  </si>
  <si>
    <t>153</t>
  </si>
  <si>
    <t>0611</t>
  </si>
  <si>
    <t>UTLI MANDAL</t>
  </si>
  <si>
    <t>154</t>
  </si>
  <si>
    <t>0612</t>
  </si>
  <si>
    <t>SUNIL</t>
  </si>
  <si>
    <t>155</t>
  </si>
  <si>
    <t>0613</t>
  </si>
  <si>
    <t>LAL MANI</t>
  </si>
  <si>
    <t>156</t>
  </si>
  <si>
    <t>0614</t>
  </si>
  <si>
    <t>LAL KUMAR</t>
  </si>
  <si>
    <t>157</t>
  </si>
  <si>
    <t>0615</t>
  </si>
  <si>
    <t>RAJESH</t>
  </si>
  <si>
    <t>158</t>
  </si>
  <si>
    <t>0619</t>
  </si>
  <si>
    <t>159</t>
  </si>
  <si>
    <t>0622</t>
  </si>
  <si>
    <t>PRAMOD</t>
  </si>
  <si>
    <t>160</t>
  </si>
  <si>
    <t>0624</t>
  </si>
  <si>
    <t>161</t>
  </si>
  <si>
    <t>0626</t>
  </si>
  <si>
    <t>DANESHWAR</t>
  </si>
  <si>
    <t>162</t>
  </si>
  <si>
    <t>0627</t>
  </si>
  <si>
    <t>MANOJ</t>
  </si>
  <si>
    <t>163</t>
  </si>
  <si>
    <t>0628</t>
  </si>
  <si>
    <t>SHYAM GIRI</t>
  </si>
  <si>
    <t>164</t>
  </si>
  <si>
    <t>0630</t>
  </si>
  <si>
    <t>RADHE SHYAM</t>
  </si>
  <si>
    <t>165</t>
  </si>
  <si>
    <t>0631</t>
  </si>
  <si>
    <t>PAHLAD</t>
  </si>
  <si>
    <t>166</t>
  </si>
  <si>
    <t>0633</t>
  </si>
  <si>
    <t>ALI MOHAMED</t>
  </si>
  <si>
    <t>167</t>
  </si>
  <si>
    <t>SUNDER SINGH</t>
  </si>
  <si>
    <t>168</t>
  </si>
  <si>
    <t>0636</t>
  </si>
  <si>
    <t>RAJENDER PAL SINGH</t>
  </si>
  <si>
    <t>169</t>
  </si>
  <si>
    <t>0637</t>
  </si>
  <si>
    <t>MADHU KANT</t>
  </si>
  <si>
    <t>170</t>
  </si>
  <si>
    <t>0640</t>
  </si>
  <si>
    <t>BHARAT SINGH</t>
  </si>
  <si>
    <t>171</t>
  </si>
  <si>
    <t>0641</t>
  </si>
  <si>
    <t>MADAN KUMAR</t>
  </si>
  <si>
    <t>172</t>
  </si>
  <si>
    <t>0642</t>
  </si>
  <si>
    <t>DEV RAJ</t>
  </si>
  <si>
    <t>173</t>
  </si>
  <si>
    <t>0643</t>
  </si>
  <si>
    <t>SASENDER KUMAR</t>
  </si>
  <si>
    <t>174</t>
  </si>
  <si>
    <t>0644</t>
  </si>
  <si>
    <t>JAI PRAKASH</t>
  </si>
  <si>
    <t>0646</t>
  </si>
  <si>
    <t>NAND BIHARI</t>
  </si>
  <si>
    <t>176</t>
  </si>
  <si>
    <t>0650</t>
  </si>
  <si>
    <t>JAGDISH CHAND</t>
  </si>
  <si>
    <t>177</t>
  </si>
  <si>
    <t>0657</t>
  </si>
  <si>
    <t>VIVEK</t>
  </si>
  <si>
    <t>178</t>
  </si>
  <si>
    <t>0660</t>
  </si>
  <si>
    <t>GYANI PRASAD</t>
  </si>
  <si>
    <t>179</t>
  </si>
  <si>
    <t>0662</t>
  </si>
  <si>
    <t>AJAY KUMAR</t>
  </si>
  <si>
    <t>180</t>
  </si>
  <si>
    <t>0663</t>
  </si>
  <si>
    <t>PIRSHAN SINGH</t>
  </si>
  <si>
    <t>181</t>
  </si>
  <si>
    <t>0665</t>
  </si>
  <si>
    <t>ROOP SINGH</t>
  </si>
  <si>
    <t>182</t>
  </si>
  <si>
    <t>0669</t>
  </si>
  <si>
    <t>SHASHI KANT</t>
  </si>
  <si>
    <t>183</t>
  </si>
  <si>
    <t>0671</t>
  </si>
  <si>
    <t>GOPI CHAND</t>
  </si>
  <si>
    <t>184</t>
  </si>
  <si>
    <t>0672</t>
  </si>
  <si>
    <t>MUNESH KUMAR</t>
  </si>
  <si>
    <t>185</t>
  </si>
  <si>
    <t>0675</t>
  </si>
  <si>
    <t>TRIBHUWARI</t>
  </si>
  <si>
    <t>186</t>
  </si>
  <si>
    <t>0676</t>
  </si>
  <si>
    <t>RAM PRKASH</t>
  </si>
  <si>
    <t>187</t>
  </si>
  <si>
    <t>0678</t>
  </si>
  <si>
    <t>188</t>
  </si>
  <si>
    <t>0681</t>
  </si>
  <si>
    <t>189</t>
  </si>
  <si>
    <t>0685</t>
  </si>
  <si>
    <t>PAPPU</t>
  </si>
  <si>
    <t>190</t>
  </si>
  <si>
    <t>0687</t>
  </si>
  <si>
    <t>BABU RAM</t>
  </si>
  <si>
    <t>191</t>
  </si>
  <si>
    <t>0688</t>
  </si>
  <si>
    <t>INDU</t>
  </si>
  <si>
    <t>192</t>
  </si>
  <si>
    <t>0692</t>
  </si>
  <si>
    <t>HEMENT BHARTY</t>
  </si>
  <si>
    <t>193</t>
  </si>
  <si>
    <t>0696</t>
  </si>
  <si>
    <t>CHATAR SINGH</t>
  </si>
  <si>
    <t>194</t>
  </si>
  <si>
    <t>0697</t>
  </si>
  <si>
    <t>SHANKEER LAL VERMA</t>
  </si>
  <si>
    <t>195</t>
  </si>
  <si>
    <t>0700</t>
  </si>
  <si>
    <t>RAM KUMAR</t>
  </si>
  <si>
    <t>196</t>
  </si>
  <si>
    <t>0703</t>
  </si>
  <si>
    <t>KULWANT SINGH</t>
  </si>
  <si>
    <t>197</t>
  </si>
  <si>
    <t>0705</t>
  </si>
  <si>
    <t>HARKESH</t>
  </si>
  <si>
    <t>198</t>
  </si>
  <si>
    <t>0707</t>
  </si>
  <si>
    <t>SURENDER W/P</t>
  </si>
  <si>
    <t>199</t>
  </si>
  <si>
    <t>0708</t>
  </si>
  <si>
    <t>RAM LAL</t>
  </si>
  <si>
    <t>200</t>
  </si>
  <si>
    <t>0713</t>
  </si>
  <si>
    <t>SOMBEER SINGH</t>
  </si>
  <si>
    <t>201</t>
  </si>
  <si>
    <t>0716</t>
  </si>
  <si>
    <t>SURESH SHARMA</t>
  </si>
  <si>
    <t>202</t>
  </si>
  <si>
    <t>0717</t>
  </si>
  <si>
    <t>MOHAN CHAND JOSHI</t>
  </si>
  <si>
    <t>0723</t>
  </si>
  <si>
    <t>ARJUN</t>
  </si>
  <si>
    <t>203</t>
  </si>
  <si>
    <t>0725</t>
  </si>
  <si>
    <t>DINEDH KUMAR</t>
  </si>
  <si>
    <t>204</t>
  </si>
  <si>
    <t>0726</t>
  </si>
  <si>
    <t>SHASHI BUHSHAN</t>
  </si>
  <si>
    <t>205</t>
  </si>
  <si>
    <t>0727</t>
  </si>
  <si>
    <t>BAL BEER SINGH</t>
  </si>
  <si>
    <t>206</t>
  </si>
  <si>
    <t>0733</t>
  </si>
  <si>
    <t>DASRAT</t>
  </si>
  <si>
    <t>207</t>
  </si>
  <si>
    <t>0734</t>
  </si>
  <si>
    <t>SUBASH</t>
  </si>
  <si>
    <t>208</t>
  </si>
  <si>
    <t>0735</t>
  </si>
  <si>
    <t>DHAN BAHADUR</t>
  </si>
  <si>
    <t>209</t>
  </si>
  <si>
    <t>0737</t>
  </si>
  <si>
    <t>BECHAN GIRI</t>
  </si>
  <si>
    <t>210</t>
  </si>
  <si>
    <t>0738</t>
  </si>
  <si>
    <t>PHOOLESHWAR</t>
  </si>
  <si>
    <t>211</t>
  </si>
  <si>
    <t>0743</t>
  </si>
  <si>
    <t>PANNA LAL</t>
  </si>
  <si>
    <t>212</t>
  </si>
  <si>
    <t>0745</t>
  </si>
  <si>
    <t>JAINIS</t>
  </si>
  <si>
    <t>213</t>
  </si>
  <si>
    <t>0746</t>
  </si>
  <si>
    <t>ASHOK SHARMA</t>
  </si>
  <si>
    <t>214</t>
  </si>
  <si>
    <t>0750</t>
  </si>
  <si>
    <t>PARMATMA PRASHAD</t>
  </si>
  <si>
    <t>215</t>
  </si>
  <si>
    <t>0751</t>
  </si>
  <si>
    <t>RAM BHARASA</t>
  </si>
  <si>
    <t>216</t>
  </si>
  <si>
    <t>0752</t>
  </si>
  <si>
    <t>VIJAY KUMAR</t>
  </si>
  <si>
    <t>217</t>
  </si>
  <si>
    <t>0753</t>
  </si>
  <si>
    <t>JATA SHNKER</t>
  </si>
  <si>
    <t>218</t>
  </si>
  <si>
    <t>0754</t>
  </si>
  <si>
    <t>219</t>
  </si>
  <si>
    <t>0755</t>
  </si>
  <si>
    <t>DIGAMBEER GIRI</t>
  </si>
  <si>
    <t>220</t>
  </si>
  <si>
    <t>0758</t>
  </si>
  <si>
    <t>221</t>
  </si>
  <si>
    <t>0759</t>
  </si>
  <si>
    <t>PARAS NATH</t>
  </si>
  <si>
    <t>222</t>
  </si>
  <si>
    <t>0762</t>
  </si>
  <si>
    <t>RAM KHILAWAN</t>
  </si>
  <si>
    <t>223</t>
  </si>
  <si>
    <t>0763</t>
  </si>
  <si>
    <t>RAM NATH</t>
  </si>
  <si>
    <t>224</t>
  </si>
  <si>
    <t>0769</t>
  </si>
  <si>
    <t>GOPAL RAI</t>
  </si>
  <si>
    <t>225</t>
  </si>
  <si>
    <t>0771</t>
  </si>
  <si>
    <t>RAHMAT KHAN</t>
  </si>
  <si>
    <t>226</t>
  </si>
  <si>
    <t>0773</t>
  </si>
  <si>
    <t>227</t>
  </si>
  <si>
    <t>0783</t>
  </si>
  <si>
    <t>SATISH SINGH</t>
  </si>
  <si>
    <t>228</t>
  </si>
  <si>
    <t>0784</t>
  </si>
  <si>
    <t>229</t>
  </si>
  <si>
    <t>0789</t>
  </si>
  <si>
    <t>230</t>
  </si>
  <si>
    <t>0790</t>
  </si>
  <si>
    <t>SANJAY SHARMA</t>
  </si>
  <si>
    <t>231</t>
  </si>
  <si>
    <t>0798</t>
  </si>
  <si>
    <t>232</t>
  </si>
  <si>
    <t>0799</t>
  </si>
  <si>
    <t>SUNDER PAL</t>
  </si>
  <si>
    <t>233</t>
  </si>
  <si>
    <t>0801</t>
  </si>
  <si>
    <t>PREM SHANKAR</t>
  </si>
  <si>
    <t>234</t>
  </si>
  <si>
    <t>0802</t>
  </si>
  <si>
    <t>ATTAM SINGH</t>
  </si>
  <si>
    <t>235</t>
  </si>
  <si>
    <t>0805</t>
  </si>
  <si>
    <t>MATHURA TIWARI</t>
  </si>
  <si>
    <t>236</t>
  </si>
  <si>
    <t>0806</t>
  </si>
  <si>
    <t>BAL RAM</t>
  </si>
  <si>
    <t>237</t>
  </si>
  <si>
    <t>0807</t>
  </si>
  <si>
    <t>VINOD</t>
  </si>
  <si>
    <t>238</t>
  </si>
  <si>
    <t>0815</t>
  </si>
  <si>
    <t>MAHESH KUMAR</t>
  </si>
  <si>
    <t>239</t>
  </si>
  <si>
    <t>0821</t>
  </si>
  <si>
    <t>MAHENDER</t>
  </si>
  <si>
    <t>240</t>
  </si>
  <si>
    <t>0824</t>
  </si>
  <si>
    <t>MARKANDE PANDE</t>
  </si>
  <si>
    <t>241</t>
  </si>
  <si>
    <t>0827</t>
  </si>
  <si>
    <t>RAM AVTAR</t>
  </si>
  <si>
    <t>242</t>
  </si>
  <si>
    <t>0828</t>
  </si>
  <si>
    <t>SRAVAN</t>
  </si>
  <si>
    <t>243</t>
  </si>
  <si>
    <t>0830</t>
  </si>
  <si>
    <t>MAHI PAL</t>
  </si>
  <si>
    <t>244</t>
  </si>
  <si>
    <t>0831</t>
  </si>
  <si>
    <t>PROMOD GIRI</t>
  </si>
  <si>
    <t>245</t>
  </si>
  <si>
    <t>0837</t>
  </si>
  <si>
    <t>PRADEEP</t>
  </si>
  <si>
    <t>246</t>
  </si>
  <si>
    <t>0838</t>
  </si>
  <si>
    <t>RAM JI</t>
  </si>
  <si>
    <t>247</t>
  </si>
  <si>
    <t>0839</t>
  </si>
  <si>
    <t>LAKHAMI CHAND</t>
  </si>
  <si>
    <t>248</t>
  </si>
  <si>
    <t>0840</t>
  </si>
  <si>
    <t>249</t>
  </si>
  <si>
    <t>0849</t>
  </si>
  <si>
    <t>RISHI PAL</t>
  </si>
  <si>
    <t>250</t>
  </si>
  <si>
    <t>0851</t>
  </si>
  <si>
    <t>251</t>
  </si>
  <si>
    <t>0852</t>
  </si>
  <si>
    <t>ASHOK</t>
  </si>
  <si>
    <t>252</t>
  </si>
  <si>
    <t>0853</t>
  </si>
  <si>
    <t>SANJAY KUMAR</t>
  </si>
  <si>
    <t>253</t>
  </si>
  <si>
    <t>0858</t>
  </si>
  <si>
    <t>MANBEER SINGH</t>
  </si>
  <si>
    <t>254</t>
  </si>
  <si>
    <t>0862</t>
  </si>
  <si>
    <t>255</t>
  </si>
  <si>
    <t>0864</t>
  </si>
  <si>
    <t>NIRMAL</t>
  </si>
  <si>
    <t>256</t>
  </si>
  <si>
    <t>0868</t>
  </si>
  <si>
    <t>257</t>
  </si>
  <si>
    <t>0870</t>
  </si>
  <si>
    <t>258</t>
  </si>
  <si>
    <t>0874</t>
  </si>
  <si>
    <t>AMIT KUMAR</t>
  </si>
  <si>
    <t>259</t>
  </si>
  <si>
    <t>0875</t>
  </si>
  <si>
    <t>MAHINDER</t>
  </si>
  <si>
    <t>260</t>
  </si>
  <si>
    <t>0876</t>
  </si>
  <si>
    <t>DHARAMBIR</t>
  </si>
  <si>
    <t>261</t>
  </si>
  <si>
    <t>0877</t>
  </si>
  <si>
    <t>SURENDER PAL</t>
  </si>
  <si>
    <t>262</t>
  </si>
  <si>
    <t>0878</t>
  </si>
  <si>
    <t>TARA CHAND</t>
  </si>
  <si>
    <t>263</t>
  </si>
  <si>
    <t>0882</t>
  </si>
  <si>
    <t>RAM ASRE</t>
  </si>
  <si>
    <t>264</t>
  </si>
  <si>
    <t>0885</t>
  </si>
  <si>
    <t xml:space="preserve">SUSHIL </t>
  </si>
  <si>
    <t>265</t>
  </si>
  <si>
    <t>0890</t>
  </si>
  <si>
    <t>SANDEEP</t>
  </si>
  <si>
    <t>266</t>
  </si>
  <si>
    <t>0893</t>
  </si>
  <si>
    <t>OM PRAKASH</t>
  </si>
  <si>
    <t>267</t>
  </si>
  <si>
    <t>0897</t>
  </si>
  <si>
    <t>LAKSKMAN PAL</t>
  </si>
  <si>
    <t>268</t>
  </si>
  <si>
    <t>0898</t>
  </si>
  <si>
    <t>VANKAT GIRI</t>
  </si>
  <si>
    <t>269</t>
  </si>
  <si>
    <t>0900</t>
  </si>
  <si>
    <t>UMA SHANKAR</t>
  </si>
  <si>
    <t>270</t>
  </si>
  <si>
    <t>0902</t>
  </si>
  <si>
    <t>SHAKER</t>
  </si>
  <si>
    <t>271</t>
  </si>
  <si>
    <t>0904</t>
  </si>
  <si>
    <t>272</t>
  </si>
  <si>
    <t>0909</t>
  </si>
  <si>
    <t>SUBASH CHAND</t>
  </si>
  <si>
    <t>273</t>
  </si>
  <si>
    <t>0911</t>
  </si>
  <si>
    <t>SURENDER</t>
  </si>
  <si>
    <t>274</t>
  </si>
  <si>
    <t>0912</t>
  </si>
  <si>
    <t>275</t>
  </si>
  <si>
    <t>0915</t>
  </si>
  <si>
    <t>276</t>
  </si>
  <si>
    <t>0916</t>
  </si>
  <si>
    <t>RAM NARESH</t>
  </si>
  <si>
    <t>277</t>
  </si>
  <si>
    <t>0917</t>
  </si>
  <si>
    <t>RAJ KISHORE</t>
  </si>
  <si>
    <t>278</t>
  </si>
  <si>
    <t>0921</t>
  </si>
  <si>
    <t>LAKSHMAN</t>
  </si>
  <si>
    <t>279</t>
  </si>
  <si>
    <t>0924</t>
  </si>
  <si>
    <t>SADA NAND</t>
  </si>
  <si>
    <t>280</t>
  </si>
  <si>
    <t>0937</t>
  </si>
  <si>
    <t>SATENDER</t>
  </si>
  <si>
    <t>281</t>
  </si>
  <si>
    <t>0938</t>
  </si>
  <si>
    <t>PANKAJ</t>
  </si>
  <si>
    <t>282</t>
  </si>
  <si>
    <t>0940</t>
  </si>
  <si>
    <t>BEERU</t>
  </si>
  <si>
    <t>283</t>
  </si>
  <si>
    <t>0943</t>
  </si>
  <si>
    <t>KISHAN LAL</t>
  </si>
  <si>
    <t>284</t>
  </si>
  <si>
    <t>0944</t>
  </si>
  <si>
    <t>PURAN JOSHI</t>
  </si>
  <si>
    <t>285</t>
  </si>
  <si>
    <t>0945</t>
  </si>
  <si>
    <t>JEEV NARAYAN</t>
  </si>
  <si>
    <t>286</t>
  </si>
  <si>
    <t>0948</t>
  </si>
  <si>
    <t>SURESH</t>
  </si>
  <si>
    <t>287</t>
  </si>
  <si>
    <t>0949</t>
  </si>
  <si>
    <t>INDER KUMAR</t>
  </si>
  <si>
    <t>288</t>
  </si>
  <si>
    <t>0953</t>
  </si>
  <si>
    <t>RAJESH RAWAT</t>
  </si>
  <si>
    <t>289</t>
  </si>
  <si>
    <t>0954</t>
  </si>
  <si>
    <t>JUGAL KISHORE</t>
  </si>
  <si>
    <t>290</t>
  </si>
  <si>
    <t>0955</t>
  </si>
  <si>
    <t>NARESH TYAGI</t>
  </si>
  <si>
    <t>291</t>
  </si>
  <si>
    <t>0956</t>
  </si>
  <si>
    <t>SURESH PAL</t>
  </si>
  <si>
    <t>292</t>
  </si>
  <si>
    <t>0958</t>
  </si>
  <si>
    <t>293</t>
  </si>
  <si>
    <t>0960</t>
  </si>
  <si>
    <t>ARVIND SINGH</t>
  </si>
  <si>
    <t>294</t>
  </si>
  <si>
    <t>0964</t>
  </si>
  <si>
    <t>YOGENDER PAL</t>
  </si>
  <si>
    <t>295</t>
  </si>
  <si>
    <t>0968</t>
  </si>
  <si>
    <t>MAHINDER KUMAR</t>
  </si>
  <si>
    <t>296</t>
  </si>
  <si>
    <t>0976</t>
  </si>
  <si>
    <t>JOGENDRA</t>
  </si>
  <si>
    <t>297</t>
  </si>
  <si>
    <t>0981</t>
  </si>
  <si>
    <t>298</t>
  </si>
  <si>
    <t>0983</t>
  </si>
  <si>
    <t>RAM ADHAR</t>
  </si>
  <si>
    <t>299</t>
  </si>
  <si>
    <t>0987</t>
  </si>
  <si>
    <t>RM NIWAS</t>
  </si>
  <si>
    <t>300</t>
  </si>
  <si>
    <t>0989</t>
  </si>
  <si>
    <t>0990</t>
  </si>
  <si>
    <t>YASK VEER SINGH</t>
  </si>
  <si>
    <t>302</t>
  </si>
  <si>
    <t>0991</t>
  </si>
  <si>
    <t>SANJAY</t>
  </si>
  <si>
    <t>303</t>
  </si>
  <si>
    <t>0994</t>
  </si>
  <si>
    <t>DADAN</t>
  </si>
  <si>
    <t>304</t>
  </si>
  <si>
    <t>0996</t>
  </si>
  <si>
    <t>NAND KISHORE</t>
  </si>
  <si>
    <t>305</t>
  </si>
  <si>
    <t>1001</t>
  </si>
  <si>
    <t>MANROOP SINGH</t>
  </si>
  <si>
    <t>306</t>
  </si>
  <si>
    <t>1002</t>
  </si>
  <si>
    <t>BRIJ KISHORE</t>
  </si>
  <si>
    <t>307</t>
  </si>
  <si>
    <t>1007</t>
  </si>
  <si>
    <t>MITHAI LAL</t>
  </si>
  <si>
    <t>308</t>
  </si>
  <si>
    <t>1009</t>
  </si>
  <si>
    <t>GIRIJAN</t>
  </si>
  <si>
    <t>309</t>
  </si>
  <si>
    <t>1010</t>
  </si>
  <si>
    <t>JITENDER</t>
  </si>
  <si>
    <t>310</t>
  </si>
  <si>
    <t>1014</t>
  </si>
  <si>
    <t>VINOD CHANDER</t>
  </si>
  <si>
    <t>311</t>
  </si>
  <si>
    <t>1015</t>
  </si>
  <si>
    <t>RAJIV KUMAR</t>
  </si>
  <si>
    <t>312</t>
  </si>
  <si>
    <t>1016</t>
  </si>
  <si>
    <t>OMBIR</t>
  </si>
  <si>
    <t>313</t>
  </si>
  <si>
    <t>1017</t>
  </si>
  <si>
    <t>RAM PRATAP</t>
  </si>
  <si>
    <t>314</t>
  </si>
  <si>
    <t>1018</t>
  </si>
  <si>
    <t>SANTOSH</t>
  </si>
  <si>
    <t>315</t>
  </si>
  <si>
    <t>1020</t>
  </si>
  <si>
    <t>KAMLESH</t>
  </si>
  <si>
    <t>316</t>
  </si>
  <si>
    <t>1031</t>
  </si>
  <si>
    <t>317</t>
  </si>
  <si>
    <t>1032</t>
  </si>
  <si>
    <t>318</t>
  </si>
  <si>
    <t>1033</t>
  </si>
  <si>
    <t>SHYAM BEER</t>
  </si>
  <si>
    <t>319</t>
  </si>
  <si>
    <t>1040</t>
  </si>
  <si>
    <t>320</t>
  </si>
  <si>
    <t>1046</t>
  </si>
  <si>
    <t>SHYAM DEV</t>
  </si>
  <si>
    <t>321</t>
  </si>
  <si>
    <t>1054</t>
  </si>
  <si>
    <t>322</t>
  </si>
  <si>
    <t>1061</t>
  </si>
  <si>
    <t>323</t>
  </si>
  <si>
    <t>1066</t>
  </si>
  <si>
    <t>324</t>
  </si>
  <si>
    <t>1070</t>
  </si>
  <si>
    <t>UPENDRA SINGH</t>
  </si>
  <si>
    <t>325</t>
  </si>
  <si>
    <t>1072</t>
  </si>
  <si>
    <t>326</t>
  </si>
  <si>
    <t>1078</t>
  </si>
  <si>
    <t>TIOLESH WAR GIRI</t>
  </si>
  <si>
    <t>327</t>
  </si>
  <si>
    <t>1082</t>
  </si>
  <si>
    <t>328</t>
  </si>
  <si>
    <t>1083</t>
  </si>
  <si>
    <t>VINOD KUMAR</t>
  </si>
  <si>
    <t>329</t>
  </si>
  <si>
    <t>1088</t>
  </si>
  <si>
    <t>330</t>
  </si>
  <si>
    <t>1092</t>
  </si>
  <si>
    <t>RANJEET</t>
  </si>
  <si>
    <t>331</t>
  </si>
  <si>
    <t>1093</t>
  </si>
  <si>
    <t>JOGENDER</t>
  </si>
  <si>
    <t>332</t>
  </si>
  <si>
    <t>1096</t>
  </si>
  <si>
    <t>AMAR NATH</t>
  </si>
  <si>
    <t>333</t>
  </si>
  <si>
    <t>1103</t>
  </si>
  <si>
    <t>AYODHAYA PRASAD</t>
  </si>
  <si>
    <t>334</t>
  </si>
  <si>
    <t>1106</t>
  </si>
  <si>
    <t>OM RAKASH</t>
  </si>
  <si>
    <t>335</t>
  </si>
  <si>
    <t>1109</t>
  </si>
  <si>
    <t>PRAMOD SINGH</t>
  </si>
  <si>
    <t>336</t>
  </si>
  <si>
    <t>1115</t>
  </si>
  <si>
    <t>337</t>
  </si>
  <si>
    <t>1119</t>
  </si>
  <si>
    <t>KAILASH</t>
  </si>
  <si>
    <t>338</t>
  </si>
  <si>
    <t>1121</t>
  </si>
  <si>
    <t>BHUPENESHWAR</t>
  </si>
  <si>
    <t>339</t>
  </si>
  <si>
    <t>1123</t>
  </si>
  <si>
    <t>340</t>
  </si>
  <si>
    <t>1130</t>
  </si>
  <si>
    <t>341</t>
  </si>
  <si>
    <t>1136</t>
  </si>
  <si>
    <t>342</t>
  </si>
  <si>
    <t>1139</t>
  </si>
  <si>
    <t>BRIJ NATH</t>
  </si>
  <si>
    <t>343</t>
  </si>
  <si>
    <t>1142</t>
  </si>
  <si>
    <t>DAYA NAND</t>
  </si>
  <si>
    <t>344</t>
  </si>
  <si>
    <t>1145</t>
  </si>
  <si>
    <t>JOGINDER</t>
  </si>
  <si>
    <t>345</t>
  </si>
  <si>
    <t>1147</t>
  </si>
  <si>
    <t>SALESH CHAND</t>
  </si>
  <si>
    <t>346</t>
  </si>
  <si>
    <t>1148</t>
  </si>
  <si>
    <t>347</t>
  </si>
  <si>
    <t>1151</t>
  </si>
  <si>
    <t>RAM BILASH</t>
  </si>
  <si>
    <t>348</t>
  </si>
  <si>
    <t>1158</t>
  </si>
  <si>
    <t>349</t>
  </si>
  <si>
    <t>1166</t>
  </si>
  <si>
    <t>350</t>
  </si>
  <si>
    <t>1174</t>
  </si>
  <si>
    <t>MAMCHAND</t>
  </si>
  <si>
    <t>351</t>
  </si>
  <si>
    <t>1178</t>
  </si>
  <si>
    <t>352</t>
  </si>
  <si>
    <t>1182</t>
  </si>
  <si>
    <t>KAMAL SINGH</t>
  </si>
  <si>
    <t>353</t>
  </si>
  <si>
    <t>1185</t>
  </si>
  <si>
    <t>MATRU SINGH</t>
  </si>
  <si>
    <t>354</t>
  </si>
  <si>
    <t>1190</t>
  </si>
  <si>
    <t>UMA KANT</t>
  </si>
  <si>
    <t>355</t>
  </si>
  <si>
    <t>1191</t>
  </si>
  <si>
    <t>NANAK</t>
  </si>
  <si>
    <t>356</t>
  </si>
  <si>
    <t>1195</t>
  </si>
  <si>
    <t>DINESH</t>
  </si>
  <si>
    <t>357</t>
  </si>
  <si>
    <t>1202</t>
  </si>
  <si>
    <t>MAN SINGH</t>
  </si>
  <si>
    <t>358</t>
  </si>
  <si>
    <t>1205</t>
  </si>
  <si>
    <t>359</t>
  </si>
  <si>
    <t>1211</t>
  </si>
  <si>
    <t>KULBIR</t>
  </si>
  <si>
    <t>360</t>
  </si>
  <si>
    <t>5022</t>
  </si>
  <si>
    <t>G.N.DUTTA</t>
  </si>
  <si>
    <t>361</t>
  </si>
  <si>
    <t>5023</t>
  </si>
  <si>
    <t>M.S.SEIVAN</t>
  </si>
  <si>
    <t>362</t>
  </si>
  <si>
    <t>5024</t>
  </si>
  <si>
    <t>S.SHEKHAR YADAV</t>
  </si>
  <si>
    <t>363</t>
  </si>
  <si>
    <t>8081</t>
  </si>
  <si>
    <t>AMAN KUMAR</t>
  </si>
  <si>
    <t>364</t>
  </si>
  <si>
    <t>9305</t>
  </si>
  <si>
    <t>S.D.TRIPATHI</t>
  </si>
  <si>
    <t>365</t>
  </si>
  <si>
    <t>9306</t>
  </si>
  <si>
    <t>RAJESH TYAGI</t>
  </si>
  <si>
    <t>366</t>
  </si>
  <si>
    <t>9309</t>
  </si>
  <si>
    <t>MANISH KUMAR SHARMA</t>
  </si>
  <si>
    <t>367</t>
  </si>
  <si>
    <t>9397</t>
  </si>
  <si>
    <t>DINESH KUMAR</t>
  </si>
  <si>
    <t>368</t>
  </si>
  <si>
    <t>9405</t>
  </si>
  <si>
    <t>MOHAN YADAV</t>
  </si>
  <si>
    <t>369</t>
  </si>
  <si>
    <t>9409</t>
  </si>
  <si>
    <t>VIRNDRA</t>
  </si>
  <si>
    <t>370</t>
  </si>
  <si>
    <t>9410</t>
  </si>
  <si>
    <t>371</t>
  </si>
  <si>
    <t>9411</t>
  </si>
  <si>
    <t>ASHUTOSH ADITYA</t>
  </si>
  <si>
    <t>DEEPAK PATEL</t>
  </si>
  <si>
    <t>HARENDER CHOURASIA</t>
  </si>
  <si>
    <t>BAL MUKUND</t>
  </si>
  <si>
    <t>HARISH KUMAR GPTA</t>
  </si>
  <si>
    <t>AS PER LEDGER</t>
  </si>
  <si>
    <t>0412</t>
  </si>
  <si>
    <t>0410</t>
  </si>
  <si>
    <t>0411</t>
  </si>
  <si>
    <t>SHUBHAM</t>
  </si>
  <si>
    <t>ASHUTOSH SHUKLA</t>
  </si>
  <si>
    <t>RAJ KUMAR YADAV</t>
  </si>
  <si>
    <t>PAWAN KUMAR TIWARI</t>
  </si>
  <si>
    <t>RAJ KUMAR TADAV</t>
  </si>
  <si>
    <t>April,2021</t>
  </si>
  <si>
    <t>May,2021</t>
  </si>
  <si>
    <t>JUNE,2021</t>
  </si>
  <si>
    <t>July,2021</t>
  </si>
  <si>
    <t>August,2021</t>
  </si>
  <si>
    <t>September,2021</t>
  </si>
  <si>
    <t>Octouber,2021</t>
  </si>
  <si>
    <t>November,2021</t>
  </si>
  <si>
    <t>December,2021</t>
  </si>
  <si>
    <t>January,2022</t>
  </si>
  <si>
    <t>Febuary,2022</t>
  </si>
  <si>
    <t>March,2022</t>
  </si>
  <si>
    <t>as per statement</t>
  </si>
  <si>
    <t>Diff</t>
  </si>
  <si>
    <t>SUMARRY OF P.F. FOR THE YEAR 2021-2022</t>
  </si>
  <si>
    <t>01.04.2021</t>
  </si>
  <si>
    <t xml:space="preserve">      2021-2022</t>
  </si>
  <si>
    <t>June,2021</t>
  </si>
  <si>
    <t>0413</t>
  </si>
  <si>
    <t>0414</t>
  </si>
  <si>
    <t>july,2021</t>
  </si>
  <si>
    <t>VARUN KUMAR</t>
  </si>
  <si>
    <t>CH NO 433282 DT 14.04.2021</t>
  </si>
  <si>
    <t>CH NO 433283 DT 21.04.2021</t>
  </si>
  <si>
    <t>CH NO 433284 DT 03.06.2021</t>
  </si>
  <si>
    <t>CH NO 433285,433286 DT 30.06.2021</t>
  </si>
  <si>
    <t>CH NO 433287 DT 06.07.2021</t>
  </si>
  <si>
    <t>CH NO 433289 DT 02.08.2021</t>
  </si>
  <si>
    <t>CH NO 397844 DT 14.08.2021</t>
  </si>
  <si>
    <t>31.08.2021</t>
  </si>
  <si>
    <t>left</t>
  </si>
  <si>
    <t>31.07.2021</t>
  </si>
  <si>
    <t>ch no 433288 dt 02.08.2021</t>
  </si>
  <si>
    <t>ARVIND MOHAN PANDEY</t>
  </si>
  <si>
    <t xml:space="preserve">     2021 -  2022   -2</t>
  </si>
  <si>
    <t>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</si>
</sst>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&quot;0.00"/>
    <numFmt numFmtId="165" formatCode="0.0"/>
    <numFmt numFmtId="166" formatCode="_([$$-409]* #,##0.00_);_([$$-409]* \(#,##0.00\);_([$$-409]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22"/>
      <color theme="1"/>
      <name val="Times New Roman"/>
      <family val="1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128">
    <xf numFmtId="0" fontId="0" fillId="0" borderId="0" xfId="0"/>
    <xf numFmtId="49" fontId="2" fillId="2" borderId="3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vertical="top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0" fontId="0" fillId="0" borderId="0" xfId="0" applyBorder="1"/>
    <xf numFmtId="49" fontId="6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9" fontId="2" fillId="2" borderId="1" xfId="0" applyNumberFormat="1" applyFont="1" applyFill="1" applyBorder="1" applyAlignment="1">
      <alignment vertical="top"/>
    </xf>
    <xf numFmtId="14" fontId="11" fillId="2" borderId="0" xfId="3" quotePrefix="1" applyNumberFormat="1" applyFont="1" applyFill="1" applyBorder="1" applyAlignment="1">
      <alignment horizontal="right"/>
    </xf>
    <xf numFmtId="14" fontId="11" fillId="2" borderId="0" xfId="3" applyNumberFormat="1" applyFont="1" applyFill="1" applyBorder="1" applyAlignment="1">
      <alignment horizontal="right"/>
    </xf>
    <xf numFmtId="49" fontId="6" fillId="2" borderId="5" xfId="0" applyNumberFormat="1" applyFont="1" applyFill="1" applyBorder="1" applyAlignment="1">
      <alignment vertical="top"/>
    </xf>
    <xf numFmtId="49" fontId="6" fillId="2" borderId="3" xfId="0" applyNumberFormat="1" applyFont="1" applyFill="1" applyBorder="1" applyAlignment="1">
      <alignment horizontal="center" vertical="center"/>
    </xf>
    <xf numFmtId="14" fontId="11" fillId="2" borderId="3" xfId="3" applyNumberFormat="1" applyFont="1" applyFill="1" applyBorder="1" applyAlignment="1">
      <alignment horizontal="right"/>
    </xf>
    <xf numFmtId="0" fontId="0" fillId="2" borderId="0" xfId="0" applyFill="1"/>
    <xf numFmtId="0" fontId="8" fillId="2" borderId="0" xfId="0" applyFont="1" applyFill="1"/>
    <xf numFmtId="44" fontId="10" fillId="2" borderId="6" xfId="3" applyFont="1" applyFill="1" applyBorder="1" applyAlignment="1">
      <alignment horizontal="right"/>
    </xf>
    <xf numFmtId="44" fontId="10" fillId="2" borderId="3" xfId="3" applyFont="1" applyFill="1" applyBorder="1" applyAlignment="1">
      <alignment horizontal="right"/>
    </xf>
    <xf numFmtId="0" fontId="0" fillId="2" borderId="4" xfId="0" applyFill="1" applyBorder="1"/>
    <xf numFmtId="0" fontId="7" fillId="2" borderId="3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3" xfId="0" applyFill="1" applyBorder="1"/>
    <xf numFmtId="0" fontId="7" fillId="2" borderId="3" xfId="0" applyFont="1" applyFill="1" applyBorder="1"/>
    <xf numFmtId="0" fontId="0" fillId="2" borderId="3" xfId="0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0" fontId="0" fillId="2" borderId="0" xfId="0" applyFill="1" applyBorder="1"/>
    <xf numFmtId="0" fontId="8" fillId="2" borderId="0" xfId="0" applyFont="1" applyFill="1" applyBorder="1"/>
    <xf numFmtId="0" fontId="7" fillId="2" borderId="0" xfId="0" applyFont="1" applyFill="1"/>
    <xf numFmtId="49" fontId="6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1" fontId="0" fillId="2" borderId="0" xfId="0" applyNumberFormat="1" applyFill="1"/>
    <xf numFmtId="0" fontId="0" fillId="2" borderId="2" xfId="0" applyFill="1" applyBorder="1" applyAlignment="1">
      <alignment horizontal="center"/>
    </xf>
    <xf numFmtId="44" fontId="10" fillId="3" borderId="6" xfId="3" applyFont="1" applyFill="1" applyBorder="1" applyAlignment="1">
      <alignment horizontal="right"/>
    </xf>
    <xf numFmtId="14" fontId="11" fillId="3" borderId="3" xfId="3" applyNumberFormat="1" applyFont="1" applyFill="1" applyBorder="1" applyAlignment="1">
      <alignment horizontal="right"/>
    </xf>
    <xf numFmtId="44" fontId="10" fillId="3" borderId="3" xfId="3" applyFont="1" applyFill="1" applyBorder="1" applyAlignment="1">
      <alignment horizontal="right"/>
    </xf>
    <xf numFmtId="14" fontId="11" fillId="3" borderId="0" xfId="3" quotePrefix="1" applyNumberFormat="1" applyFont="1" applyFill="1" applyBorder="1" applyAlignment="1">
      <alignment horizontal="right"/>
    </xf>
    <xf numFmtId="0" fontId="0" fillId="3" borderId="4" xfId="0" applyFill="1" applyBorder="1"/>
    <xf numFmtId="0" fontId="8" fillId="3" borderId="0" xfId="0" applyFont="1" applyFill="1"/>
    <xf numFmtId="1" fontId="2" fillId="2" borderId="3" xfId="0" applyNumberFormat="1" applyFont="1" applyFill="1" applyBorder="1" applyAlignment="1">
      <alignment horizontal="right" vertical="center"/>
    </xf>
    <xf numFmtId="1" fontId="6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/>
    <xf numFmtId="49" fontId="3" fillId="2" borderId="0" xfId="0" applyNumberFormat="1" applyFont="1" applyFill="1" applyAlignment="1">
      <alignment vertical="top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vertical="top"/>
    </xf>
    <xf numFmtId="49" fontId="6" fillId="2" borderId="2" xfId="0" applyNumberFormat="1" applyFont="1" applyFill="1" applyBorder="1" applyAlignment="1">
      <alignment vertical="top"/>
    </xf>
    <xf numFmtId="164" fontId="6" fillId="2" borderId="3" xfId="0" applyNumberFormat="1" applyFont="1" applyFill="1" applyBorder="1" applyAlignment="1">
      <alignment horizontal="center" vertical="center"/>
    </xf>
    <xf numFmtId="0" fontId="0" fillId="3" borderId="0" xfId="0" applyFill="1"/>
    <xf numFmtId="1" fontId="0" fillId="0" borderId="0" xfId="0" applyNumberFormat="1"/>
    <xf numFmtId="1" fontId="7" fillId="3" borderId="3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right"/>
    </xf>
    <xf numFmtId="0" fontId="0" fillId="0" borderId="0" xfId="0" applyAlignment="1">
      <alignment horizontal="right"/>
    </xf>
    <xf numFmtId="0" fontId="0" fillId="2" borderId="3" xfId="0" applyFill="1" applyBorder="1" applyAlignment="1">
      <alignment horizontal="center" vertical="top"/>
    </xf>
    <xf numFmtId="49" fontId="6" fillId="2" borderId="3" xfId="0" applyNumberFormat="1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vertical="top"/>
    </xf>
    <xf numFmtId="0" fontId="12" fillId="2" borderId="0" xfId="0" applyFont="1" applyFill="1"/>
    <xf numFmtId="2" fontId="0" fillId="2" borderId="3" xfId="0" applyNumberFormat="1" applyFill="1" applyBorder="1" applyAlignment="1">
      <alignment horizontal="center"/>
    </xf>
    <xf numFmtId="165" fontId="6" fillId="2" borderId="3" xfId="0" applyNumberFormat="1" applyFont="1" applyFill="1" applyBorder="1" applyAlignment="1">
      <alignment horizontal="center" vertical="center"/>
    </xf>
    <xf numFmtId="2" fontId="0" fillId="2" borderId="0" xfId="0" applyNumberFormat="1" applyFill="1"/>
    <xf numFmtId="49" fontId="3" fillId="2" borderId="0" xfId="0" applyNumberFormat="1" applyFont="1" applyFill="1" applyAlignment="1">
      <alignment vertical="top"/>
    </xf>
    <xf numFmtId="0" fontId="2" fillId="4" borderId="0" xfId="0" applyFont="1" applyFill="1"/>
    <xf numFmtId="164" fontId="6" fillId="5" borderId="3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2" fillId="3" borderId="3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right" vertical="center"/>
    </xf>
    <xf numFmtId="164" fontId="2" fillId="2" borderId="3" xfId="0" applyNumberFormat="1" applyFont="1" applyFill="1" applyBorder="1" applyAlignment="1">
      <alignment horizontal="right" vertical="center"/>
    </xf>
    <xf numFmtId="2" fontId="2" fillId="2" borderId="3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 wrapText="1"/>
    </xf>
    <xf numFmtId="1" fontId="2" fillId="6" borderId="3" xfId="0" applyNumberFormat="1" applyFont="1" applyFill="1" applyBorder="1" applyAlignment="1">
      <alignment horizontal="right" vertical="center"/>
    </xf>
    <xf numFmtId="0" fontId="2" fillId="6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49" fontId="2" fillId="3" borderId="3" xfId="0" applyNumberFormat="1" applyFont="1" applyFill="1" applyBorder="1" applyAlignment="1">
      <alignment horizontal="center" vertical="top"/>
    </xf>
    <xf numFmtId="0" fontId="2" fillId="7" borderId="3" xfId="0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horizontal="right" vertical="center"/>
    </xf>
    <xf numFmtId="164" fontId="0" fillId="0" borderId="0" xfId="0" applyNumberFormat="1"/>
    <xf numFmtId="2" fontId="2" fillId="2" borderId="0" xfId="0" applyNumberFormat="1" applyFont="1" applyFill="1"/>
    <xf numFmtId="49" fontId="2" fillId="2" borderId="3" xfId="0" applyNumberFormat="1" applyFont="1" applyFill="1" applyBorder="1" applyAlignment="1">
      <alignment horizontal="center" vertical="center" wrapText="1"/>
    </xf>
    <xf numFmtId="2" fontId="0" fillId="0" borderId="7" xfId="0" applyNumberFormat="1" applyBorder="1"/>
    <xf numFmtId="49" fontId="2" fillId="2" borderId="3" xfId="0" applyNumberFormat="1" applyFont="1" applyFill="1" applyBorder="1" applyAlignment="1">
      <alignment horizontal="left" vertical="center"/>
    </xf>
    <xf numFmtId="2" fontId="2" fillId="2" borderId="8" xfId="0" applyNumberFormat="1" applyFont="1" applyFill="1" applyBorder="1" applyAlignment="1">
      <alignment horizontal="right" vertical="center"/>
    </xf>
    <xf numFmtId="2" fontId="2" fillId="2" borderId="0" xfId="0" applyNumberFormat="1" applyFont="1" applyFill="1" applyAlignment="1">
      <alignment horizontal="right" vertical="center"/>
    </xf>
    <xf numFmtId="2" fontId="2" fillId="3" borderId="3" xfId="0" applyNumberFormat="1" applyFont="1" applyFill="1" applyBorder="1" applyAlignment="1">
      <alignment horizontal="right" vertical="center"/>
    </xf>
    <xf numFmtId="2" fontId="2" fillId="5" borderId="3" xfId="0" applyNumberFormat="1" applyFont="1" applyFill="1" applyBorder="1" applyAlignment="1">
      <alignment horizontal="center" vertical="center"/>
    </xf>
    <xf numFmtId="1" fontId="0" fillId="2" borderId="9" xfId="0" applyNumberFormat="1" applyFill="1" applyBorder="1" applyAlignment="1">
      <alignment horizontal="center"/>
    </xf>
    <xf numFmtId="2" fontId="2" fillId="2" borderId="10" xfId="0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164" fontId="6" fillId="4" borderId="3" xfId="0" applyNumberFormat="1" applyFont="1" applyFill="1" applyBorder="1" applyAlignment="1">
      <alignment horizontal="right" vertical="center"/>
    </xf>
    <xf numFmtId="2" fontId="2" fillId="4" borderId="3" xfId="0" applyNumberFormat="1" applyFont="1" applyFill="1" applyBorder="1" applyAlignment="1">
      <alignment horizontal="center" vertical="center"/>
    </xf>
    <xf numFmtId="166" fontId="0" fillId="2" borderId="3" xfId="0" applyNumberFormat="1" applyFill="1" applyBorder="1" applyAlignment="1">
      <alignment horizontal="center"/>
    </xf>
    <xf numFmtId="166" fontId="7" fillId="2" borderId="3" xfId="0" applyNumberFormat="1" applyFont="1" applyFill="1" applyBorder="1" applyAlignment="1">
      <alignment horizontal="center"/>
    </xf>
    <xf numFmtId="166" fontId="0" fillId="2" borderId="0" xfId="0" applyNumberFormat="1" applyFill="1"/>
    <xf numFmtId="0" fontId="8" fillId="4" borderId="0" xfId="0" applyFont="1" applyFill="1"/>
    <xf numFmtId="0" fontId="9" fillId="4" borderId="0" xfId="0" applyFont="1" applyFill="1"/>
    <xf numFmtId="0" fontId="0" fillId="4" borderId="0" xfId="0" applyFill="1" applyBorder="1"/>
    <xf numFmtId="49" fontId="2" fillId="2" borderId="0" xfId="0" applyNumberFormat="1" applyFont="1" applyFill="1" applyBorder="1" applyAlignment="1">
      <alignment vertical="top"/>
    </xf>
    <xf numFmtId="2" fontId="0" fillId="6" borderId="0" xfId="0" applyNumberFormat="1" applyFill="1"/>
    <xf numFmtId="0" fontId="13" fillId="4" borderId="0" xfId="0" applyFont="1" applyFill="1"/>
    <xf numFmtId="2" fontId="2" fillId="8" borderId="3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vertical="top"/>
    </xf>
    <xf numFmtId="49" fontId="5" fillId="3" borderId="0" xfId="0" applyNumberFormat="1" applyFont="1" applyFill="1" applyAlignment="1">
      <alignment vertical="top"/>
    </xf>
    <xf numFmtId="49" fontId="5" fillId="4" borderId="0" xfId="0" applyNumberFormat="1" applyFont="1" applyFill="1" applyAlignment="1">
      <alignment vertical="top"/>
    </xf>
    <xf numFmtId="49" fontId="4" fillId="4" borderId="0" xfId="0" applyNumberFormat="1" applyFont="1" applyFill="1" applyAlignment="1">
      <alignment vertical="top"/>
    </xf>
    <xf numFmtId="49" fontId="3" fillId="2" borderId="0" xfId="0" applyNumberFormat="1" applyFont="1" applyFill="1" applyAlignment="1">
      <alignment vertical="top"/>
    </xf>
    <xf numFmtId="49" fontId="3" fillId="2" borderId="1" xfId="0" applyNumberFormat="1" applyFont="1" applyFill="1" applyBorder="1" applyAlignment="1">
      <alignment vertical="top"/>
    </xf>
    <xf numFmtId="49" fontId="4" fillId="2" borderId="0" xfId="0" applyNumberFormat="1" applyFont="1" applyFill="1" applyAlignment="1">
      <alignment vertical="top"/>
    </xf>
    <xf numFmtId="49" fontId="5" fillId="4" borderId="0" xfId="0" applyNumberFormat="1" applyFont="1" applyFill="1" applyBorder="1" applyAlignment="1">
      <alignment vertical="top" wrapText="1"/>
    </xf>
    <xf numFmtId="0" fontId="0" fillId="4" borderId="0" xfId="0" applyFill="1" applyAlignment="1">
      <alignment wrapText="1"/>
    </xf>
    <xf numFmtId="49" fontId="5" fillId="2" borderId="0" xfId="0" applyNumberFormat="1" applyFont="1" applyFill="1" applyAlignment="1">
      <alignment vertical="top" wrapText="1"/>
    </xf>
    <xf numFmtId="0" fontId="0" fillId="2" borderId="0" xfId="0" applyFill="1" applyAlignment="1">
      <alignment wrapText="1"/>
    </xf>
    <xf numFmtId="0" fontId="14" fillId="0" borderId="0" xfId="0" applyFont="1"/>
    <xf numFmtId="0" fontId="15" fillId="4" borderId="0" xfId="0" applyFont="1" applyFill="1"/>
    <xf numFmtId="0" fontId="7" fillId="0" borderId="0" xfId="0" applyFont="1"/>
    <xf numFmtId="1" fontId="0" fillId="4" borderId="11" xfId="0" applyNumberFormat="1" applyFill="1" applyBorder="1"/>
    <xf numFmtId="1" fontId="0" fillId="4" borderId="12" xfId="0" applyNumberFormat="1" applyFill="1" applyBorder="1"/>
    <xf numFmtId="1" fontId="0" fillId="4" borderId="13" xfId="0" applyNumberFormat="1" applyFill="1" applyBorder="1"/>
    <xf numFmtId="0" fontId="0" fillId="0" borderId="0" xfId="0" applyAlignment="1">
      <alignment horizontal="left"/>
    </xf>
    <xf numFmtId="1" fontId="0" fillId="0" borderId="2" xfId="0" applyNumberFormat="1" applyBorder="1"/>
  </cellXfs>
  <cellStyles count="4">
    <cellStyle name="Currency 3" xf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.R.%20DEPT%20%20%202020%20-2021\P.F.BOOKS%202020-2021\STATEMENT%20OF%20P.F%20REGISTER%202019-2020\P%20.%20F.%20MEMBER%20REGISTER%202019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4"/>
    </sheetNames>
    <sheetDataSet>
      <sheetData sheetId="0">
        <row r="26">
          <cell r="I26">
            <v>0</v>
          </cell>
        </row>
        <row r="85">
          <cell r="I85">
            <v>0</v>
          </cell>
        </row>
        <row r="117">
          <cell r="I117">
            <v>0</v>
          </cell>
        </row>
        <row r="147">
          <cell r="I147">
            <v>0</v>
          </cell>
        </row>
        <row r="267">
          <cell r="I267">
            <v>0</v>
          </cell>
        </row>
        <row r="329">
          <cell r="I329">
            <v>0</v>
          </cell>
        </row>
        <row r="361">
          <cell r="I361">
            <v>0</v>
          </cell>
        </row>
        <row r="578">
          <cell r="I578">
            <v>0</v>
          </cell>
        </row>
        <row r="702">
          <cell r="I702">
            <v>0</v>
          </cell>
        </row>
        <row r="764">
          <cell r="I764">
            <v>0</v>
          </cell>
        </row>
        <row r="796">
          <cell r="I796">
            <v>0</v>
          </cell>
        </row>
        <row r="827">
          <cell r="I827">
            <v>0</v>
          </cell>
        </row>
        <row r="858">
          <cell r="I858">
            <v>0</v>
          </cell>
        </row>
        <row r="889">
          <cell r="I889">
            <v>0</v>
          </cell>
        </row>
        <row r="920">
          <cell r="I920">
            <v>0</v>
          </cell>
        </row>
        <row r="951">
          <cell r="I951">
            <v>0</v>
          </cell>
        </row>
        <row r="968">
          <cell r="K968">
            <v>42440</v>
          </cell>
        </row>
        <row r="974">
          <cell r="C974">
            <v>0</v>
          </cell>
          <cell r="E974">
            <v>0</v>
          </cell>
          <cell r="I974">
            <v>0</v>
          </cell>
        </row>
        <row r="1006">
          <cell r="I1006">
            <v>0</v>
          </cell>
        </row>
        <row r="1037">
          <cell r="I1037">
            <v>0</v>
          </cell>
        </row>
        <row r="1068">
          <cell r="I1068">
            <v>0</v>
          </cell>
        </row>
        <row r="1092">
          <cell r="C1092">
            <v>0</v>
          </cell>
          <cell r="E1092">
            <v>0</v>
          </cell>
        </row>
        <row r="1117">
          <cell r="I1117">
            <v>0</v>
          </cell>
        </row>
        <row r="1150">
          <cell r="I1150">
            <v>0</v>
          </cell>
        </row>
        <row r="1181">
          <cell r="I1181">
            <v>0</v>
          </cell>
        </row>
        <row r="1243">
          <cell r="I1243">
            <v>0</v>
          </cell>
        </row>
        <row r="1275">
          <cell r="I1275">
            <v>0</v>
          </cell>
        </row>
        <row r="1310">
          <cell r="I1310">
            <v>0</v>
          </cell>
        </row>
        <row r="1337">
          <cell r="I1337">
            <v>0</v>
          </cell>
        </row>
        <row r="1368">
          <cell r="I1368">
            <v>0</v>
          </cell>
        </row>
        <row r="1400">
          <cell r="I1400">
            <v>0</v>
          </cell>
        </row>
        <row r="1431">
          <cell r="I1431">
            <v>0</v>
          </cell>
        </row>
        <row r="1523">
          <cell r="I1523">
            <v>0</v>
          </cell>
        </row>
        <row r="1555">
          <cell r="I1555">
            <v>0</v>
          </cell>
        </row>
        <row r="1586">
          <cell r="I1586">
            <v>0</v>
          </cell>
        </row>
        <row r="1643">
          <cell r="I1643">
            <v>0</v>
          </cell>
        </row>
        <row r="1706">
          <cell r="I1706">
            <v>0</v>
          </cell>
        </row>
        <row r="1737">
          <cell r="I1737">
            <v>0</v>
          </cell>
        </row>
        <row r="1768">
          <cell r="I1768">
            <v>0</v>
          </cell>
        </row>
        <row r="1800">
          <cell r="I1800">
            <v>0</v>
          </cell>
        </row>
        <row r="1825">
          <cell r="I1825">
            <v>0</v>
          </cell>
        </row>
        <row r="1858">
          <cell r="I1858">
            <v>0</v>
          </cell>
        </row>
        <row r="1891">
          <cell r="I1891">
            <v>0</v>
          </cell>
        </row>
        <row r="1923">
          <cell r="I1923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2421"/>
  <sheetViews>
    <sheetView view="pageLayout" topLeftCell="A2270" zoomScaleNormal="100" workbookViewId="0">
      <selection activeCell="C2286" sqref="C2286"/>
    </sheetView>
  </sheetViews>
  <sheetFormatPr defaultRowHeight="15" x14ac:dyDescent="0.25"/>
  <cols>
    <col min="1" max="1" width="6.85546875" customWidth="1"/>
    <col min="2" max="2" width="23.28515625" customWidth="1"/>
    <col min="3" max="3" width="18.42578125" customWidth="1"/>
    <col min="4" max="4" width="4.5703125" customWidth="1"/>
    <col min="5" max="5" width="13.7109375" customWidth="1"/>
    <col min="6" max="6" width="5.42578125" customWidth="1"/>
    <col min="7" max="7" width="14.28515625" customWidth="1"/>
    <col min="8" max="8" width="6.140625" customWidth="1"/>
    <col min="9" max="9" width="11.140625" customWidth="1"/>
    <col min="10" max="10" width="4.7109375" customWidth="1"/>
    <col min="11" max="11" width="14.5703125" customWidth="1"/>
    <col min="12" max="12" width="11.7109375" customWidth="1"/>
    <col min="13" max="14" width="10" customWidth="1"/>
    <col min="16" max="16" width="12.28515625" customWidth="1"/>
    <col min="17" max="17" width="13.28515625" customWidth="1"/>
    <col min="18" max="18" width="14.7109375" customWidth="1"/>
  </cols>
  <sheetData>
    <row r="3" spans="1:1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26.25" x14ac:dyDescent="0.4">
      <c r="A4" s="16"/>
      <c r="B4" s="102" t="s">
        <v>174</v>
      </c>
      <c r="C4" s="102"/>
      <c r="D4" s="102"/>
      <c r="E4" s="56"/>
      <c r="F4" s="56"/>
      <c r="G4" s="103" t="s">
        <v>1289</v>
      </c>
      <c r="H4" s="103"/>
      <c r="I4" s="103"/>
      <c r="J4" s="16"/>
    </row>
    <row r="5" spans="1:11" ht="15.75" x14ac:dyDescent="0.25">
      <c r="A5" s="16"/>
      <c r="B5" s="111" t="s">
        <v>175</v>
      </c>
      <c r="C5" s="111"/>
      <c r="D5" s="111"/>
      <c r="E5" s="104"/>
      <c r="F5" s="104"/>
      <c r="G5" s="104"/>
      <c r="H5" s="56"/>
      <c r="I5" s="56"/>
      <c r="J5" s="16"/>
      <c r="K5" s="16"/>
    </row>
    <row r="6" spans="1:11" ht="15.75" x14ac:dyDescent="0.25">
      <c r="A6" s="16"/>
      <c r="B6" s="102" t="s">
        <v>176</v>
      </c>
      <c r="C6" s="102"/>
      <c r="D6" s="102"/>
      <c r="E6" s="56"/>
      <c r="F6" s="56"/>
      <c r="G6" s="56"/>
      <c r="H6" s="56"/>
      <c r="I6" s="56"/>
      <c r="J6" s="16"/>
      <c r="K6" s="16"/>
    </row>
    <row r="7" spans="1:11" ht="15.75" x14ac:dyDescent="0.25">
      <c r="A7" s="31"/>
      <c r="B7" s="32"/>
      <c r="C7" s="17"/>
      <c r="D7" s="17"/>
      <c r="E7" s="16"/>
      <c r="F7" s="16"/>
      <c r="G7" s="16"/>
      <c r="H7" s="16"/>
      <c r="I7" s="16"/>
      <c r="J7" s="16"/>
      <c r="K7" s="16"/>
    </row>
    <row r="8" spans="1:11" x14ac:dyDescent="0.25">
      <c r="A8" s="10"/>
      <c r="B8" s="13" t="s">
        <v>33</v>
      </c>
      <c r="C8" s="16"/>
      <c r="D8" s="16"/>
      <c r="E8" s="18" t="s">
        <v>179</v>
      </c>
      <c r="F8" s="15"/>
      <c r="G8" s="19" t="s">
        <v>180</v>
      </c>
      <c r="H8" s="16"/>
      <c r="I8" s="33" t="s">
        <v>178</v>
      </c>
      <c r="J8" s="33"/>
      <c r="K8" s="14" t="s">
        <v>34</v>
      </c>
    </row>
    <row r="9" spans="1:11" x14ac:dyDescent="0.25">
      <c r="A9" s="16"/>
      <c r="B9" s="16"/>
      <c r="C9" s="16"/>
      <c r="D9" s="16"/>
      <c r="E9" s="11" t="s">
        <v>181</v>
      </c>
      <c r="F9" s="20"/>
      <c r="G9" s="12">
        <v>20280</v>
      </c>
      <c r="H9" s="16"/>
      <c r="I9" s="16"/>
      <c r="J9" s="16"/>
      <c r="K9" s="16"/>
    </row>
    <row r="10" spans="1:11" ht="57" x14ac:dyDescent="0.25">
      <c r="A10" s="21" t="s">
        <v>74</v>
      </c>
      <c r="B10" s="22" t="s">
        <v>168</v>
      </c>
      <c r="C10" s="22" t="s">
        <v>64</v>
      </c>
      <c r="D10" s="22"/>
      <c r="E10" s="22" t="s">
        <v>164</v>
      </c>
      <c r="F10" s="22"/>
      <c r="G10" s="22" t="s">
        <v>165</v>
      </c>
      <c r="H10" s="22"/>
      <c r="I10" s="22" t="s">
        <v>166</v>
      </c>
      <c r="J10" s="23"/>
      <c r="K10" s="22" t="s">
        <v>167</v>
      </c>
    </row>
    <row r="11" spans="1:1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1" x14ac:dyDescent="0.25">
      <c r="A12" s="24"/>
      <c r="B12" s="25" t="s">
        <v>169</v>
      </c>
      <c r="C12" s="26">
        <v>523041</v>
      </c>
      <c r="D12" s="26"/>
      <c r="E12" s="26">
        <v>523041</v>
      </c>
      <c r="F12" s="26"/>
      <c r="G12" s="27">
        <v>318290.57</v>
      </c>
      <c r="H12" s="26"/>
      <c r="I12" s="26">
        <v>0</v>
      </c>
      <c r="J12" s="26"/>
      <c r="K12" s="27">
        <f>C12+E12+G12-I12</f>
        <v>1364372.57</v>
      </c>
    </row>
    <row r="13" spans="1:11" x14ac:dyDescent="0.25">
      <c r="A13" s="26"/>
      <c r="B13" s="24"/>
      <c r="C13" s="26"/>
      <c r="D13" s="26"/>
      <c r="E13" s="26"/>
      <c r="F13" s="26"/>
      <c r="G13" s="26"/>
      <c r="H13" s="26"/>
      <c r="I13" s="26"/>
      <c r="J13" s="26"/>
      <c r="K13" s="26"/>
    </row>
    <row r="14" spans="1:11" x14ac:dyDescent="0.25">
      <c r="A14" s="26">
        <v>1</v>
      </c>
      <c r="B14" s="22" t="s">
        <v>1255</v>
      </c>
      <c r="C14" s="4">
        <v>8078</v>
      </c>
      <c r="D14" s="4"/>
      <c r="E14" s="4">
        <v>8078</v>
      </c>
      <c r="F14" s="26"/>
      <c r="G14" s="27">
        <f>K12*8.5%/12</f>
        <v>9664.3057041666671</v>
      </c>
      <c r="H14" s="26"/>
      <c r="I14" s="26">
        <v>0</v>
      </c>
      <c r="J14" s="26"/>
      <c r="K14" s="27">
        <f>K12+C14+E14+G14-I14</f>
        <v>1390192.8757041667</v>
      </c>
    </row>
    <row r="15" spans="1:11" x14ac:dyDescent="0.25">
      <c r="A15" s="26"/>
      <c r="B15" s="22"/>
      <c r="C15" s="26"/>
      <c r="D15" s="26"/>
      <c r="E15" s="26"/>
      <c r="F15" s="26"/>
      <c r="G15" s="26"/>
      <c r="H15" s="26"/>
      <c r="I15" s="26"/>
      <c r="J15" s="26"/>
      <c r="K15" s="26"/>
    </row>
    <row r="16" spans="1:11" x14ac:dyDescent="0.25">
      <c r="A16" s="26">
        <v>2</v>
      </c>
      <c r="B16" s="22" t="s">
        <v>1256</v>
      </c>
      <c r="C16" s="4">
        <v>7344</v>
      </c>
      <c r="D16" s="4"/>
      <c r="E16" s="4">
        <v>7344</v>
      </c>
      <c r="F16" s="26"/>
      <c r="G16" s="27">
        <f>K14*8.5%/12</f>
        <v>9847.1995362378493</v>
      </c>
      <c r="H16" s="26"/>
      <c r="I16" s="26">
        <v>0</v>
      </c>
      <c r="J16" s="26"/>
      <c r="K16" s="27">
        <f>K14+C16+E16+G16-I16</f>
        <v>1414728.0752404046</v>
      </c>
    </row>
    <row r="17" spans="1:11" x14ac:dyDescent="0.25">
      <c r="A17" s="26"/>
      <c r="B17" s="22"/>
      <c r="C17" s="4"/>
      <c r="D17" s="4"/>
      <c r="E17" s="4"/>
      <c r="F17" s="26"/>
      <c r="G17" s="27"/>
      <c r="H17" s="26"/>
      <c r="I17" s="26"/>
      <c r="J17" s="26"/>
      <c r="K17" s="27"/>
    </row>
    <row r="18" spans="1:11" x14ac:dyDescent="0.25">
      <c r="A18" s="26">
        <v>3</v>
      </c>
      <c r="B18" s="22" t="s">
        <v>1257</v>
      </c>
      <c r="C18" s="4">
        <v>8078</v>
      </c>
      <c r="D18" s="4"/>
      <c r="E18" s="4">
        <v>8078</v>
      </c>
      <c r="F18" s="26"/>
      <c r="G18" s="27">
        <f>K16*8.5%/12</f>
        <v>10020.990532952866</v>
      </c>
      <c r="H18" s="26"/>
      <c r="I18" s="26">
        <v>0</v>
      </c>
      <c r="J18" s="26"/>
      <c r="K18" s="27">
        <f>K16+C18+E18+G18-I18</f>
        <v>1440905.0657733574</v>
      </c>
    </row>
    <row r="19" spans="1:11" x14ac:dyDescent="0.25">
      <c r="A19" s="26"/>
      <c r="B19" s="22"/>
      <c r="C19" s="4"/>
      <c r="D19" s="4"/>
      <c r="E19" s="4"/>
      <c r="F19" s="26"/>
      <c r="G19" s="27"/>
      <c r="H19" s="26"/>
      <c r="I19" s="26"/>
      <c r="J19" s="26"/>
      <c r="K19" s="27"/>
    </row>
    <row r="20" spans="1:11" x14ac:dyDescent="0.25">
      <c r="A20" s="26">
        <v>4</v>
      </c>
      <c r="B20" s="22" t="s">
        <v>1258</v>
      </c>
      <c r="C20" s="4">
        <v>8078</v>
      </c>
      <c r="D20" s="4"/>
      <c r="E20" s="4">
        <v>8078</v>
      </c>
      <c r="F20" s="26"/>
      <c r="G20" s="27">
        <f>K18*8.5%/12</f>
        <v>10206.410882561282</v>
      </c>
      <c r="H20" s="26"/>
      <c r="I20" s="26"/>
      <c r="J20" s="26"/>
      <c r="K20" s="27">
        <f>K18+C20+E20+G20-I20</f>
        <v>1467267.4766559186</v>
      </c>
    </row>
    <row r="21" spans="1:11" x14ac:dyDescent="0.25">
      <c r="A21" s="26"/>
      <c r="B21" s="22"/>
      <c r="C21" s="4"/>
      <c r="D21" s="4"/>
      <c r="E21" s="4"/>
      <c r="F21" s="26"/>
      <c r="G21" s="27"/>
      <c r="H21" s="26"/>
      <c r="I21" s="26"/>
      <c r="J21" s="26"/>
      <c r="K21" s="27"/>
    </row>
    <row r="22" spans="1:11" x14ac:dyDescent="0.25">
      <c r="A22" s="26">
        <v>5</v>
      </c>
      <c r="B22" s="22" t="s">
        <v>1259</v>
      </c>
      <c r="C22" s="70">
        <v>8078</v>
      </c>
      <c r="D22" s="70"/>
      <c r="E22" s="70">
        <v>8078</v>
      </c>
      <c r="F22" s="71"/>
      <c r="G22" s="72">
        <f>K20*8.5%/12</f>
        <v>10393.144626312758</v>
      </c>
      <c r="H22" s="26"/>
      <c r="I22" s="26"/>
      <c r="J22" s="26"/>
      <c r="K22" s="72">
        <f>K20+C22+E22+G22-I22</f>
        <v>1493816.6212822313</v>
      </c>
    </row>
    <row r="23" spans="1:11" x14ac:dyDescent="0.25">
      <c r="A23" s="26"/>
      <c r="B23" s="22"/>
      <c r="C23" s="4"/>
      <c r="D23" s="4"/>
      <c r="E23" s="4"/>
      <c r="F23" s="26"/>
      <c r="G23" s="27"/>
      <c r="H23" s="26"/>
      <c r="I23" s="26"/>
      <c r="J23" s="26"/>
      <c r="K23" s="27"/>
    </row>
    <row r="24" spans="1:11" x14ac:dyDescent="0.25">
      <c r="A24" s="26">
        <v>6</v>
      </c>
      <c r="B24" s="22" t="s">
        <v>1260</v>
      </c>
      <c r="C24" s="4"/>
      <c r="D24" s="4"/>
      <c r="E24" s="4"/>
      <c r="F24" s="26"/>
      <c r="G24" s="27"/>
      <c r="H24" s="26"/>
      <c r="I24" s="26"/>
      <c r="J24" s="26"/>
      <c r="K24" s="27">
        <f>K22+C24+E24+G24-I24</f>
        <v>1493816.6212822313</v>
      </c>
    </row>
    <row r="25" spans="1:11" x14ac:dyDescent="0.25">
      <c r="A25" s="26"/>
      <c r="B25" s="22"/>
      <c r="C25" s="4"/>
      <c r="D25" s="4"/>
      <c r="E25" s="4"/>
      <c r="F25" s="26"/>
      <c r="G25" s="27"/>
      <c r="H25" s="26"/>
      <c r="I25" s="26"/>
      <c r="J25" s="26"/>
      <c r="K25" s="27"/>
    </row>
    <row r="26" spans="1:11" x14ac:dyDescent="0.25">
      <c r="A26" s="26">
        <v>7</v>
      </c>
      <c r="B26" s="22" t="s">
        <v>1261</v>
      </c>
      <c r="C26" s="4"/>
      <c r="D26" s="4"/>
      <c r="E26" s="4"/>
      <c r="F26" s="26"/>
      <c r="G26" s="27"/>
      <c r="H26" s="26"/>
      <c r="I26" s="26"/>
      <c r="J26" s="26"/>
      <c r="K26" s="27">
        <f>K24+C26+E26+G26-I26</f>
        <v>1493816.6212822313</v>
      </c>
    </row>
    <row r="27" spans="1:11" x14ac:dyDescent="0.25">
      <c r="A27" s="26"/>
      <c r="B27" s="22"/>
      <c r="C27" s="4"/>
      <c r="D27" s="4"/>
      <c r="E27" s="4"/>
      <c r="F27" s="26"/>
      <c r="G27" s="27"/>
      <c r="H27" s="26"/>
      <c r="I27" s="26"/>
      <c r="J27" s="26"/>
      <c r="K27" s="27"/>
    </row>
    <row r="28" spans="1:11" x14ac:dyDescent="0.25">
      <c r="A28" s="26">
        <v>8</v>
      </c>
      <c r="B28" s="22" t="s">
        <v>1262</v>
      </c>
      <c r="C28" s="4"/>
      <c r="D28" s="4"/>
      <c r="E28" s="4"/>
      <c r="F28" s="26"/>
      <c r="G28" s="27"/>
      <c r="H28" s="26"/>
      <c r="I28" s="26"/>
      <c r="J28" s="26"/>
      <c r="K28" s="27">
        <f>K26+C28+E28+G28-I28</f>
        <v>1493816.6212822313</v>
      </c>
    </row>
    <row r="29" spans="1:11" x14ac:dyDescent="0.25">
      <c r="A29" s="26"/>
      <c r="B29" s="22"/>
      <c r="C29" s="4"/>
      <c r="D29" s="4"/>
      <c r="E29" s="4"/>
      <c r="F29" s="26"/>
      <c r="G29" s="27"/>
      <c r="H29" s="26"/>
      <c r="I29" s="26"/>
      <c r="J29" s="26"/>
      <c r="K29" s="27"/>
    </row>
    <row r="30" spans="1:11" x14ac:dyDescent="0.25">
      <c r="A30" s="26">
        <v>9</v>
      </c>
      <c r="B30" s="22" t="s">
        <v>1263</v>
      </c>
      <c r="C30" s="4"/>
      <c r="D30" s="4"/>
      <c r="E30" s="4"/>
      <c r="F30" s="26"/>
      <c r="G30" s="27"/>
      <c r="H30" s="26"/>
      <c r="I30" s="26"/>
      <c r="J30" s="26"/>
      <c r="K30" s="27">
        <f>K28+C30+E30+G30-I30</f>
        <v>1493816.6212822313</v>
      </c>
    </row>
    <row r="31" spans="1:11" x14ac:dyDescent="0.25">
      <c r="A31" s="26"/>
      <c r="B31" s="22"/>
      <c r="C31" s="4"/>
      <c r="D31" s="4"/>
      <c r="E31" s="4"/>
      <c r="F31" s="26"/>
      <c r="G31" s="27"/>
      <c r="H31" s="26"/>
      <c r="I31" s="26"/>
      <c r="J31" s="26"/>
      <c r="K31" s="27"/>
    </row>
    <row r="32" spans="1:11" x14ac:dyDescent="0.25">
      <c r="A32" s="26">
        <v>10</v>
      </c>
      <c r="B32" s="22" t="s">
        <v>1264</v>
      </c>
      <c r="C32" s="4"/>
      <c r="D32" s="4"/>
      <c r="E32" s="4"/>
      <c r="F32" s="26"/>
      <c r="G32" s="27"/>
      <c r="H32" s="26"/>
      <c r="I32" s="26"/>
      <c r="J32" s="26"/>
      <c r="K32" s="27">
        <f>K30+C32+E32+G32-I32</f>
        <v>1493816.6212822313</v>
      </c>
    </row>
    <row r="33" spans="1:11" x14ac:dyDescent="0.25">
      <c r="A33" s="26"/>
      <c r="B33" s="22"/>
      <c r="C33" s="4"/>
      <c r="D33" s="4"/>
      <c r="E33" s="4"/>
      <c r="F33" s="26"/>
      <c r="G33" s="27"/>
      <c r="H33" s="26"/>
      <c r="I33" s="26"/>
      <c r="J33" s="26"/>
      <c r="K33" s="27"/>
    </row>
    <row r="34" spans="1:11" x14ac:dyDescent="0.25">
      <c r="A34" s="26">
        <v>11</v>
      </c>
      <c r="B34" s="22" t="s">
        <v>1265</v>
      </c>
      <c r="C34" s="4"/>
      <c r="D34" s="4"/>
      <c r="E34" s="4"/>
      <c r="F34" s="26"/>
      <c r="G34" s="27"/>
      <c r="H34" s="26"/>
      <c r="I34" s="26"/>
      <c r="J34" s="26"/>
      <c r="K34" s="27">
        <f>K32+C34+E34+G34-I34</f>
        <v>1493816.6212822313</v>
      </c>
    </row>
    <row r="35" spans="1:11" x14ac:dyDescent="0.25">
      <c r="A35" s="26"/>
      <c r="B35" s="22"/>
      <c r="C35" s="4"/>
      <c r="D35" s="4"/>
      <c r="E35" s="4"/>
      <c r="F35" s="26"/>
      <c r="G35" s="27"/>
      <c r="H35" s="26"/>
      <c r="I35" s="26"/>
      <c r="J35" s="26"/>
      <c r="K35" s="27"/>
    </row>
    <row r="36" spans="1:11" x14ac:dyDescent="0.25">
      <c r="A36" s="26">
        <v>12</v>
      </c>
      <c r="B36" s="22" t="s">
        <v>1266</v>
      </c>
      <c r="C36" s="4"/>
      <c r="D36" s="4"/>
      <c r="E36" s="4"/>
      <c r="F36" s="26"/>
      <c r="G36" s="27"/>
      <c r="H36" s="26"/>
      <c r="I36" s="26"/>
      <c r="J36" s="26"/>
      <c r="K36" s="27">
        <f>K34+C36+E36+G36-I36</f>
        <v>1493816.6212822313</v>
      </c>
    </row>
    <row r="37" spans="1:11" x14ac:dyDescent="0.25">
      <c r="A37" s="26"/>
      <c r="B37" s="22"/>
      <c r="C37" s="4"/>
      <c r="D37" s="4"/>
      <c r="E37" s="4"/>
      <c r="F37" s="26"/>
      <c r="G37" s="27"/>
      <c r="H37" s="26"/>
      <c r="I37" s="26"/>
      <c r="J37" s="26"/>
      <c r="K37" s="27"/>
    </row>
    <row r="38" spans="1:11" x14ac:dyDescent="0.25">
      <c r="A38" s="26"/>
      <c r="B38" s="22"/>
      <c r="C38" s="4"/>
      <c r="D38" s="4"/>
      <c r="E38" s="4"/>
      <c r="F38" s="26"/>
      <c r="G38" s="27"/>
      <c r="H38" s="26"/>
      <c r="I38" s="26"/>
      <c r="J38" s="26"/>
      <c r="K38" s="27"/>
    </row>
    <row r="39" spans="1:11" x14ac:dyDescent="0.25">
      <c r="A39" s="26"/>
      <c r="B39" s="22"/>
      <c r="C39" s="6">
        <f>SUM(C14:C38)</f>
        <v>39656</v>
      </c>
      <c r="D39" s="6"/>
      <c r="E39" s="6">
        <f>SUM(E14:E38)</f>
        <v>39656</v>
      </c>
      <c r="F39" s="28"/>
      <c r="G39" s="6">
        <f>SUM(G14:G38)</f>
        <v>50132.051282231419</v>
      </c>
      <c r="H39" s="28"/>
      <c r="I39" s="6">
        <f>SUM(I14:I38)</f>
        <v>0</v>
      </c>
      <c r="J39" s="26"/>
      <c r="K39" s="27"/>
    </row>
    <row r="40" spans="1:11" x14ac:dyDescent="0.25">
      <c r="A40" s="24"/>
      <c r="B40" s="22"/>
      <c r="C40" s="26"/>
      <c r="D40" s="26"/>
      <c r="E40" s="26"/>
      <c r="F40" s="26"/>
      <c r="G40" s="26"/>
      <c r="H40" s="26"/>
      <c r="I40" s="26"/>
      <c r="J40" s="26"/>
      <c r="K40" s="26"/>
    </row>
    <row r="41" spans="1:11" x14ac:dyDescent="0.25">
      <c r="A41" s="24"/>
      <c r="B41" s="22" t="s">
        <v>173</v>
      </c>
      <c r="C41" s="29">
        <f>C39+C12</f>
        <v>562697</v>
      </c>
      <c r="D41" s="28"/>
      <c r="E41" s="29">
        <f>E39+E12</f>
        <v>562697</v>
      </c>
      <c r="F41" s="28"/>
      <c r="G41" s="29">
        <f>G39+G12</f>
        <v>368422.62128223141</v>
      </c>
      <c r="H41" s="28"/>
      <c r="I41" s="29">
        <f>I39+I12</f>
        <v>0</v>
      </c>
      <c r="J41" s="28"/>
      <c r="K41" s="30">
        <f>C41+E41+G41-I41</f>
        <v>1493816.6212822315</v>
      </c>
    </row>
    <row r="42" spans="1:1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1:1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1:1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1:11" ht="15.75" x14ac:dyDescent="0.25">
      <c r="A46" s="16"/>
      <c r="B46" s="17" t="s">
        <v>174</v>
      </c>
      <c r="C46" s="17"/>
      <c r="D46" s="17"/>
      <c r="E46" s="16"/>
      <c r="F46" s="16"/>
      <c r="G46" s="16"/>
      <c r="H46" s="16"/>
      <c r="I46" s="16"/>
      <c r="J46" s="16"/>
      <c r="K46" s="16"/>
    </row>
    <row r="47" spans="1:11" ht="15.75" x14ac:dyDescent="0.25">
      <c r="A47" s="16"/>
      <c r="B47" s="109" t="s">
        <v>175</v>
      </c>
      <c r="C47" s="109"/>
      <c r="D47" s="109"/>
      <c r="E47" s="16"/>
      <c r="F47" s="16"/>
      <c r="G47" s="16"/>
      <c r="H47" s="16"/>
      <c r="I47" s="16"/>
      <c r="J47" s="62" t="s">
        <v>365</v>
      </c>
      <c r="K47" s="62"/>
    </row>
    <row r="48" spans="1:11" ht="15.75" x14ac:dyDescent="0.25">
      <c r="A48" s="16"/>
      <c r="B48" s="17" t="s">
        <v>176</v>
      </c>
      <c r="C48" s="17"/>
      <c r="D48" s="17"/>
      <c r="E48" s="16"/>
      <c r="F48" s="16"/>
      <c r="G48" s="16"/>
      <c r="H48" s="16"/>
      <c r="I48" s="16"/>
      <c r="J48" s="16"/>
      <c r="K48" s="16"/>
    </row>
    <row r="49" spans="1:11" ht="15.75" x14ac:dyDescent="0.25">
      <c r="A49" s="16"/>
      <c r="B49" s="17"/>
      <c r="C49" s="17"/>
      <c r="D49" s="17"/>
      <c r="E49" s="16"/>
      <c r="F49" s="16"/>
      <c r="G49" s="16"/>
      <c r="H49" s="16"/>
      <c r="I49" s="16"/>
      <c r="J49" s="16"/>
      <c r="K49" s="16"/>
    </row>
    <row r="50" spans="1:11" x14ac:dyDescent="0.25">
      <c r="A50" s="16"/>
      <c r="B50" s="2" t="s">
        <v>3</v>
      </c>
      <c r="C50" s="16"/>
      <c r="D50" s="16"/>
      <c r="E50" s="18" t="s">
        <v>179</v>
      </c>
      <c r="F50" s="15"/>
      <c r="G50" s="19" t="s">
        <v>180</v>
      </c>
      <c r="H50" s="16"/>
      <c r="I50" s="16" t="s">
        <v>178</v>
      </c>
      <c r="J50" s="16"/>
      <c r="K50" s="5" t="s">
        <v>2</v>
      </c>
    </row>
    <row r="51" spans="1:11" x14ac:dyDescent="0.25">
      <c r="A51" s="16"/>
      <c r="B51" s="16"/>
      <c r="C51" s="16"/>
      <c r="D51" s="16"/>
      <c r="E51" s="12" t="s">
        <v>363</v>
      </c>
      <c r="F51" s="20"/>
      <c r="G51" s="12" t="s">
        <v>364</v>
      </c>
      <c r="H51" s="16"/>
      <c r="I51" s="16"/>
      <c r="J51" s="16"/>
      <c r="K51" s="16"/>
    </row>
    <row r="52" spans="1:11" ht="57" x14ac:dyDescent="0.25">
      <c r="A52" s="21" t="s">
        <v>74</v>
      </c>
      <c r="B52" s="22" t="s">
        <v>168</v>
      </c>
      <c r="C52" s="22" t="s">
        <v>64</v>
      </c>
      <c r="D52" s="22"/>
      <c r="E52" s="22" t="s">
        <v>164</v>
      </c>
      <c r="F52" s="22"/>
      <c r="G52" s="22" t="s">
        <v>165</v>
      </c>
      <c r="H52" s="22"/>
      <c r="I52" s="22" t="s">
        <v>166</v>
      </c>
      <c r="J52" s="23"/>
      <c r="K52" s="22" t="s">
        <v>167</v>
      </c>
    </row>
    <row r="53" spans="1:11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</row>
    <row r="54" spans="1:11" x14ac:dyDescent="0.25">
      <c r="A54" s="24"/>
      <c r="B54" s="25" t="s">
        <v>169</v>
      </c>
      <c r="C54" s="26">
        <v>381463</v>
      </c>
      <c r="D54" s="26"/>
      <c r="E54" s="26">
        <v>186365</v>
      </c>
      <c r="F54" s="26"/>
      <c r="G54" s="26">
        <v>75314</v>
      </c>
      <c r="H54" s="26"/>
      <c r="I54" s="26">
        <v>0</v>
      </c>
      <c r="J54" s="26"/>
      <c r="K54" s="26">
        <f>C54+E54+G54-I54</f>
        <v>643142</v>
      </c>
    </row>
    <row r="55" spans="1:11" x14ac:dyDescent="0.25">
      <c r="A55" s="26"/>
      <c r="B55" s="24"/>
      <c r="C55" s="26"/>
      <c r="D55" s="26"/>
      <c r="E55" s="26"/>
      <c r="F55" s="26"/>
      <c r="G55" s="26"/>
      <c r="H55" s="26"/>
      <c r="I55" s="26"/>
      <c r="J55" s="26"/>
      <c r="K55" s="26"/>
    </row>
    <row r="56" spans="1:11" x14ac:dyDescent="0.25">
      <c r="A56" s="26">
        <v>1</v>
      </c>
      <c r="B56" s="22" t="s">
        <v>1255</v>
      </c>
      <c r="C56" s="4">
        <v>6966</v>
      </c>
      <c r="D56" s="4"/>
      <c r="E56" s="4">
        <v>5716</v>
      </c>
      <c r="F56" s="26"/>
      <c r="G56" s="27">
        <f>K54*8.5%/12</f>
        <v>4555.5891666666676</v>
      </c>
      <c r="H56" s="26"/>
      <c r="I56" s="26">
        <v>0</v>
      </c>
      <c r="J56" s="26"/>
      <c r="K56" s="27">
        <f>K54+C56+E56+G56-I56</f>
        <v>660379.58916666661</v>
      </c>
    </row>
    <row r="57" spans="1:11" x14ac:dyDescent="0.25">
      <c r="A57" s="26"/>
      <c r="B57" s="22"/>
      <c r="C57" s="26"/>
      <c r="D57" s="26"/>
      <c r="E57" s="26"/>
      <c r="F57" s="26"/>
      <c r="G57" s="26"/>
      <c r="H57" s="26"/>
      <c r="I57" s="26"/>
      <c r="J57" s="26"/>
      <c r="K57" s="26"/>
    </row>
    <row r="58" spans="1:11" ht="15.75" customHeight="1" x14ac:dyDescent="0.25">
      <c r="A58" s="26">
        <v>2</v>
      </c>
      <c r="B58" s="22" t="s">
        <v>1256</v>
      </c>
      <c r="C58" s="98">
        <v>6332</v>
      </c>
      <c r="D58" s="4"/>
      <c r="E58" s="4">
        <v>5082</v>
      </c>
      <c r="F58" s="26"/>
      <c r="G58" s="27">
        <f>K56*8.5%/12</f>
        <v>4677.688756597222</v>
      </c>
      <c r="H58" s="26"/>
      <c r="I58" s="26">
        <v>0</v>
      </c>
      <c r="J58" s="26"/>
      <c r="K58" s="27">
        <f>K56+C58+E58+G58-I58</f>
        <v>676471.27792326384</v>
      </c>
    </row>
    <row r="59" spans="1:11" ht="15.75" customHeight="1" x14ac:dyDescent="0.25">
      <c r="A59" s="26"/>
      <c r="B59" s="22"/>
      <c r="C59" s="4"/>
      <c r="D59" s="4"/>
      <c r="E59" s="4"/>
      <c r="F59" s="26"/>
      <c r="G59" s="27"/>
      <c r="H59" s="26"/>
      <c r="I59" s="26"/>
      <c r="J59" s="26"/>
      <c r="K59" s="27"/>
    </row>
    <row r="60" spans="1:11" ht="15.75" customHeight="1" x14ac:dyDescent="0.25">
      <c r="A60" s="26">
        <v>3</v>
      </c>
      <c r="B60" s="22" t="s">
        <v>1257</v>
      </c>
      <c r="C60" s="4">
        <v>6966</v>
      </c>
      <c r="D60" s="4"/>
      <c r="E60" s="4">
        <v>5716</v>
      </c>
      <c r="F60" s="26"/>
      <c r="G60" s="27">
        <f>K58*8.5%/12</f>
        <v>4791.6715519564523</v>
      </c>
      <c r="H60" s="26"/>
      <c r="I60" s="26">
        <v>0</v>
      </c>
      <c r="J60" s="26"/>
      <c r="K60" s="27">
        <f>K58+C60+E60+G60-I60</f>
        <v>693944.94947522029</v>
      </c>
    </row>
    <row r="61" spans="1:11" ht="15.75" customHeight="1" x14ac:dyDescent="0.25">
      <c r="A61" s="26"/>
      <c r="B61" s="22"/>
      <c r="C61" s="4"/>
      <c r="D61" s="4"/>
      <c r="E61" s="4"/>
      <c r="F61" s="26"/>
      <c r="G61" s="27"/>
      <c r="H61" s="26"/>
      <c r="I61" s="26"/>
      <c r="J61" s="26"/>
      <c r="K61" s="27"/>
    </row>
    <row r="62" spans="1:11" ht="15.75" customHeight="1" x14ac:dyDescent="0.25">
      <c r="A62" s="26">
        <v>4</v>
      </c>
      <c r="B62" s="22" t="s">
        <v>1258</v>
      </c>
      <c r="C62" s="4">
        <v>6966</v>
      </c>
      <c r="D62" s="4"/>
      <c r="E62" s="4">
        <v>5716</v>
      </c>
      <c r="F62" s="26"/>
      <c r="G62" s="27">
        <f>K60*8.5%/12</f>
        <v>4915.4433921161444</v>
      </c>
      <c r="H62" s="26"/>
      <c r="I62" s="26">
        <v>0</v>
      </c>
      <c r="J62" s="26"/>
      <c r="K62" s="27">
        <f>K60+C62+E62+G62-I62</f>
        <v>711542.3928673364</v>
      </c>
    </row>
    <row r="63" spans="1:11" ht="15.75" customHeight="1" x14ac:dyDescent="0.25">
      <c r="A63" s="26"/>
      <c r="B63" s="22"/>
      <c r="C63" s="4"/>
      <c r="D63" s="4"/>
      <c r="E63" s="4"/>
      <c r="F63" s="26"/>
      <c r="G63" s="27"/>
      <c r="H63" s="26"/>
      <c r="I63" s="26"/>
      <c r="J63" s="26"/>
      <c r="K63" s="27"/>
    </row>
    <row r="64" spans="1:11" ht="15.75" customHeight="1" x14ac:dyDescent="0.25">
      <c r="A64" s="26">
        <v>5</v>
      </c>
      <c r="B64" s="22" t="s">
        <v>1259</v>
      </c>
      <c r="C64" s="70">
        <v>6966</v>
      </c>
      <c r="D64" s="70"/>
      <c r="E64" s="70">
        <v>5716</v>
      </c>
      <c r="F64" s="71"/>
      <c r="G64" s="72">
        <f>K62*8.5%/12</f>
        <v>5040.0919494769669</v>
      </c>
      <c r="H64" s="71"/>
      <c r="I64" s="71">
        <v>0</v>
      </c>
      <c r="J64" s="71"/>
      <c r="K64" s="72">
        <f>K62+C64+E64+G64-I64</f>
        <v>729264.48481681338</v>
      </c>
    </row>
    <row r="65" spans="1:18" ht="15.75" customHeight="1" x14ac:dyDescent="0.25">
      <c r="A65" s="26"/>
      <c r="B65" s="22"/>
      <c r="C65" s="4"/>
      <c r="D65" s="4"/>
      <c r="E65" s="4"/>
      <c r="F65" s="26"/>
      <c r="G65" s="27"/>
      <c r="H65" s="26"/>
      <c r="I65" s="26"/>
      <c r="J65" s="26"/>
      <c r="K65" s="27"/>
    </row>
    <row r="66" spans="1:18" ht="15.75" customHeight="1" x14ac:dyDescent="0.25">
      <c r="A66" s="26">
        <v>6</v>
      </c>
      <c r="B66" s="22" t="s">
        <v>1260</v>
      </c>
      <c r="C66" s="4"/>
      <c r="D66" s="4"/>
      <c r="E66" s="4"/>
      <c r="F66" s="26"/>
      <c r="G66" s="27"/>
      <c r="H66" s="26"/>
      <c r="I66" s="26">
        <v>0</v>
      </c>
      <c r="J66" s="26"/>
      <c r="K66" s="27">
        <f>K64+C66+E66+G66-I66</f>
        <v>729264.48481681338</v>
      </c>
    </row>
    <row r="67" spans="1:18" ht="15.75" customHeight="1" x14ac:dyDescent="0.25">
      <c r="A67" s="26"/>
      <c r="B67" s="22"/>
      <c r="C67" s="4"/>
      <c r="D67" s="4"/>
      <c r="E67" s="4"/>
      <c r="F67" s="26"/>
      <c r="G67" s="27"/>
      <c r="H67" s="26"/>
      <c r="I67" s="26"/>
      <c r="J67" s="26"/>
      <c r="K67" s="27"/>
    </row>
    <row r="68" spans="1:18" ht="15.75" customHeight="1" x14ac:dyDescent="0.25">
      <c r="A68" s="26">
        <v>7</v>
      </c>
      <c r="B68" s="22" t="s">
        <v>1261</v>
      </c>
      <c r="C68" s="4"/>
      <c r="D68" s="4"/>
      <c r="E68" s="4"/>
      <c r="F68" s="26"/>
      <c r="G68" s="27"/>
      <c r="H68" s="26"/>
      <c r="I68" s="26">
        <v>0</v>
      </c>
      <c r="J68" s="26"/>
      <c r="K68" s="27">
        <f>K66+C68+E68+G68-I68</f>
        <v>729264.48481681338</v>
      </c>
    </row>
    <row r="69" spans="1:18" ht="15.75" customHeight="1" x14ac:dyDescent="0.25">
      <c r="A69" s="26"/>
      <c r="B69" s="22"/>
      <c r="C69" s="4"/>
      <c r="D69" s="4"/>
      <c r="E69" s="4"/>
      <c r="F69" s="26"/>
      <c r="G69" s="27"/>
      <c r="H69" s="26"/>
      <c r="I69" s="26"/>
      <c r="J69" s="26"/>
      <c r="K69" s="27"/>
    </row>
    <row r="70" spans="1:18" ht="15.75" customHeight="1" x14ac:dyDescent="0.25">
      <c r="A70" s="26">
        <v>8</v>
      </c>
      <c r="B70" s="22" t="s">
        <v>1262</v>
      </c>
      <c r="C70" s="4"/>
      <c r="D70" s="4"/>
      <c r="E70" s="4"/>
      <c r="F70" s="26"/>
      <c r="G70" s="27"/>
      <c r="H70" s="26"/>
      <c r="I70" s="26">
        <v>0</v>
      </c>
      <c r="J70" s="26"/>
      <c r="K70" s="27">
        <f>K68+C70+E70+G70-I70</f>
        <v>729264.48481681338</v>
      </c>
    </row>
    <row r="71" spans="1:18" ht="15.75" customHeight="1" x14ac:dyDescent="0.25">
      <c r="A71" s="26"/>
      <c r="B71" s="22"/>
      <c r="C71" s="4"/>
      <c r="D71" s="4"/>
      <c r="E71" s="4"/>
      <c r="F71" s="26"/>
      <c r="G71" s="27"/>
      <c r="H71" s="26"/>
      <c r="I71" s="26"/>
      <c r="J71" s="26"/>
      <c r="K71" s="27"/>
    </row>
    <row r="72" spans="1:18" ht="15.75" customHeight="1" x14ac:dyDescent="0.25">
      <c r="A72" s="26">
        <v>9</v>
      </c>
      <c r="B72" s="22" t="s">
        <v>1263</v>
      </c>
      <c r="C72" s="4"/>
      <c r="D72" s="4"/>
      <c r="E72" s="4"/>
      <c r="F72" s="26"/>
      <c r="G72" s="27"/>
      <c r="H72" s="26"/>
      <c r="I72" s="26">
        <v>0</v>
      </c>
      <c r="J72" s="26"/>
      <c r="K72" s="27">
        <f>K70+C72+E72+G72-I72</f>
        <v>729264.48481681338</v>
      </c>
    </row>
    <row r="73" spans="1:18" ht="15.75" customHeight="1" x14ac:dyDescent="0.25">
      <c r="A73" s="26"/>
      <c r="B73" s="22"/>
      <c r="C73" s="4"/>
      <c r="D73" s="4"/>
      <c r="E73" s="4"/>
      <c r="F73" s="26"/>
      <c r="G73" s="27"/>
      <c r="H73" s="26"/>
      <c r="I73" s="26"/>
      <c r="J73" s="26"/>
      <c r="K73" s="27"/>
    </row>
    <row r="74" spans="1:18" ht="15.75" customHeight="1" x14ac:dyDescent="0.25">
      <c r="A74" s="26">
        <v>10</v>
      </c>
      <c r="B74" s="22" t="s">
        <v>1264</v>
      </c>
      <c r="C74" s="4"/>
      <c r="D74" s="4"/>
      <c r="E74" s="4"/>
      <c r="F74" s="26"/>
      <c r="G74" s="27"/>
      <c r="H74" s="26"/>
      <c r="I74" s="26">
        <v>0</v>
      </c>
      <c r="J74" s="26"/>
      <c r="K74" s="27">
        <f>K72+C74+E74+G74-I74</f>
        <v>729264.48481681338</v>
      </c>
    </row>
    <row r="75" spans="1:18" ht="15.75" customHeight="1" x14ac:dyDescent="0.25">
      <c r="A75" s="26"/>
      <c r="B75" s="22"/>
      <c r="C75" s="4"/>
      <c r="D75" s="4"/>
      <c r="E75" s="4"/>
      <c r="F75" s="26"/>
      <c r="G75" s="27"/>
      <c r="H75" s="26"/>
      <c r="I75" s="26"/>
      <c r="J75" s="26"/>
      <c r="K75" s="27"/>
    </row>
    <row r="76" spans="1:18" ht="15.75" customHeight="1" x14ac:dyDescent="0.25">
      <c r="A76" s="26">
        <v>11</v>
      </c>
      <c r="B76" s="22" t="s">
        <v>1265</v>
      </c>
      <c r="C76" s="4"/>
      <c r="D76" s="4"/>
      <c r="E76" s="4"/>
      <c r="F76" s="26"/>
      <c r="G76" s="27"/>
      <c r="H76" s="26"/>
      <c r="I76" s="26">
        <v>0</v>
      </c>
      <c r="J76" s="26"/>
      <c r="K76" s="27">
        <f>K74+C76+E76+G76-I76</f>
        <v>729264.48481681338</v>
      </c>
    </row>
    <row r="77" spans="1:18" ht="15.75" customHeight="1" x14ac:dyDescent="0.25">
      <c r="A77" s="26"/>
      <c r="B77" s="22"/>
      <c r="C77" s="4"/>
      <c r="D77" s="4"/>
      <c r="E77" s="4"/>
      <c r="F77" s="26"/>
      <c r="G77" s="27"/>
      <c r="H77" s="26"/>
      <c r="I77" s="26"/>
      <c r="J77" s="26"/>
      <c r="K77" s="27"/>
    </row>
    <row r="78" spans="1:18" ht="22.5" customHeight="1" x14ac:dyDescent="0.25">
      <c r="A78" s="26">
        <v>12</v>
      </c>
      <c r="B78" s="22" t="s">
        <v>1266</v>
      </c>
      <c r="C78" s="4"/>
      <c r="D78" s="4"/>
      <c r="E78" s="4"/>
      <c r="F78" s="26"/>
      <c r="G78" s="27"/>
      <c r="H78" s="26"/>
      <c r="I78" s="26">
        <v>0</v>
      </c>
      <c r="J78" s="26"/>
      <c r="K78" s="27">
        <f>K76+C78+E78+G78-I78</f>
        <v>729264.48481681338</v>
      </c>
    </row>
    <row r="79" spans="1:18" x14ac:dyDescent="0.25">
      <c r="A79" s="26"/>
      <c r="B79" s="22"/>
      <c r="C79" s="4"/>
      <c r="D79" s="4"/>
      <c r="E79" s="4"/>
      <c r="F79" s="26"/>
      <c r="G79" s="27"/>
      <c r="H79" s="26"/>
      <c r="I79" s="26"/>
      <c r="J79" s="26"/>
      <c r="K79" s="27"/>
      <c r="L79" t="s">
        <v>348</v>
      </c>
      <c r="N79" t="s">
        <v>348</v>
      </c>
      <c r="P79" s="58" t="s">
        <v>349</v>
      </c>
      <c r="Q79" s="58" t="s">
        <v>350</v>
      </c>
      <c r="R79" s="58" t="s">
        <v>351</v>
      </c>
    </row>
    <row r="80" spans="1:18" x14ac:dyDescent="0.25">
      <c r="A80" s="26"/>
      <c r="B80" s="22"/>
      <c r="C80" s="6">
        <f>SUM(C56:C79)</f>
        <v>34196</v>
      </c>
      <c r="D80" s="6"/>
      <c r="E80" s="6">
        <f>SUM(E56:E79)</f>
        <v>27946</v>
      </c>
      <c r="F80" s="28"/>
      <c r="G80" s="6">
        <f>SUM(G56:G79)</f>
        <v>23980.484816813452</v>
      </c>
      <c r="H80" s="28"/>
      <c r="I80" s="6">
        <f>SUM(I56:I79)</f>
        <v>0</v>
      </c>
      <c r="J80" s="26"/>
      <c r="K80" s="27"/>
      <c r="L80" s="56" t="s">
        <v>345</v>
      </c>
      <c r="N80" s="57" t="s">
        <v>345</v>
      </c>
      <c r="P80" s="57" t="s">
        <v>345</v>
      </c>
      <c r="Q80" s="57" t="s">
        <v>345</v>
      </c>
      <c r="R80" s="57" t="s">
        <v>345</v>
      </c>
    </row>
    <row r="81" spans="1:18" x14ac:dyDescent="0.25">
      <c r="A81" s="24"/>
      <c r="B81" s="22"/>
      <c r="C81" s="26"/>
      <c r="D81" s="26"/>
      <c r="E81" s="26"/>
      <c r="F81" s="26"/>
      <c r="G81" s="26"/>
      <c r="H81" s="26"/>
      <c r="I81" s="26"/>
      <c r="J81" s="26"/>
      <c r="K81" s="26"/>
      <c r="L81">
        <f>62667*15*38/26</f>
        <v>1373853.4615384615</v>
      </c>
      <c r="N81">
        <f>62667*15*38/26</f>
        <v>1373853.4615384615</v>
      </c>
      <c r="P81">
        <f>69927*15*39/26</f>
        <v>1573357.5</v>
      </c>
      <c r="Q81" s="54">
        <f>77184*15*40/26</f>
        <v>1781169.2307692308</v>
      </c>
      <c r="R81" s="54">
        <f>84447*15*41/26</f>
        <v>1997496.3461538462</v>
      </c>
    </row>
    <row r="82" spans="1:18" x14ac:dyDescent="0.25">
      <c r="A82" s="24"/>
      <c r="B82" s="22" t="s">
        <v>173</v>
      </c>
      <c r="C82" s="29">
        <f>C80+C54</f>
        <v>415659</v>
      </c>
      <c r="D82" s="28"/>
      <c r="E82" s="29">
        <f>E80+E54</f>
        <v>214311</v>
      </c>
      <c r="F82" s="28"/>
      <c r="G82" s="29">
        <f>G80+G54</f>
        <v>99294.484816813449</v>
      </c>
      <c r="H82" s="28"/>
      <c r="I82" s="29">
        <f>I80+I54</f>
        <v>0</v>
      </c>
      <c r="J82" s="28"/>
      <c r="K82" s="30">
        <f>C82+E82+G82-I82</f>
        <v>729264.48481681349</v>
      </c>
      <c r="L82">
        <v>1390000</v>
      </c>
      <c r="M82" t="s">
        <v>345</v>
      </c>
      <c r="N82">
        <v>1390000</v>
      </c>
      <c r="P82">
        <v>1580000</v>
      </c>
      <c r="Q82">
        <v>1785000</v>
      </c>
      <c r="R82">
        <v>2000000</v>
      </c>
    </row>
    <row r="83" spans="1:18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54">
        <f>K82</f>
        <v>729264.48481681349</v>
      </c>
      <c r="M83" t="s">
        <v>346</v>
      </c>
      <c r="N83" s="54">
        <f>K82+K79</f>
        <v>729264.48481681349</v>
      </c>
      <c r="P83" s="54">
        <v>817699</v>
      </c>
      <c r="Q83" s="54">
        <v>1017699</v>
      </c>
      <c r="R83" s="54">
        <v>1242699</v>
      </c>
    </row>
    <row r="84" spans="1:18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>
        <f>63367*4</f>
        <v>253468</v>
      </c>
      <c r="M84" t="s">
        <v>347</v>
      </c>
      <c r="N84">
        <f>63367*4</f>
        <v>253468</v>
      </c>
      <c r="P84">
        <f>63367*4</f>
        <v>253468</v>
      </c>
      <c r="Q84">
        <v>308736</v>
      </c>
      <c r="R84">
        <v>337788</v>
      </c>
    </row>
    <row r="85" spans="1:18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56">
        <f>SUM(L82:L84)</f>
        <v>2372732.4848168134</v>
      </c>
      <c r="N85" s="56">
        <f>SUM(N82:N84)</f>
        <v>2372732.4848168134</v>
      </c>
      <c r="P85" s="56">
        <f>SUM(P82:P84)</f>
        <v>2651167</v>
      </c>
      <c r="Q85" s="56">
        <f>SUM(Q82:Q84)</f>
        <v>3111435</v>
      </c>
      <c r="R85" s="56">
        <f>SUM(R82:R84)</f>
        <v>3580487</v>
      </c>
    </row>
    <row r="86" spans="1:18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</row>
    <row r="87" spans="1:18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</row>
    <row r="88" spans="1:18" ht="15.75" x14ac:dyDescent="0.25">
      <c r="A88" s="16"/>
      <c r="B88" s="17" t="s">
        <v>174</v>
      </c>
      <c r="C88" s="17"/>
      <c r="D88" s="17"/>
      <c r="E88" s="16"/>
      <c r="F88" s="16"/>
      <c r="G88" s="16"/>
      <c r="H88" s="16"/>
      <c r="I88" s="16"/>
      <c r="J88" s="16"/>
      <c r="K88" s="16"/>
    </row>
    <row r="89" spans="1:18" ht="15.75" x14ac:dyDescent="0.25">
      <c r="A89" s="16"/>
      <c r="B89" s="109" t="s">
        <v>175</v>
      </c>
      <c r="C89" s="109"/>
      <c r="D89" s="109"/>
      <c r="E89" s="16"/>
      <c r="F89" s="16"/>
      <c r="G89" s="16"/>
      <c r="H89" s="16"/>
      <c r="I89" s="16"/>
      <c r="J89" s="16"/>
      <c r="K89" s="16"/>
    </row>
    <row r="90" spans="1:18" ht="15.75" x14ac:dyDescent="0.25">
      <c r="A90" s="16"/>
      <c r="B90" s="17" t="s">
        <v>176</v>
      </c>
      <c r="C90" s="17"/>
      <c r="D90" s="17"/>
      <c r="E90" s="16"/>
      <c r="F90" s="16"/>
      <c r="G90" s="16"/>
      <c r="H90" s="16"/>
      <c r="I90" s="16"/>
      <c r="J90" s="16"/>
      <c r="K90" s="16"/>
    </row>
    <row r="91" spans="1:18" ht="15.75" x14ac:dyDescent="0.25">
      <c r="A91" s="16"/>
      <c r="B91" s="17"/>
      <c r="C91" s="17"/>
      <c r="D91" s="17"/>
      <c r="E91" s="18" t="s">
        <v>179</v>
      </c>
      <c r="F91" s="15"/>
      <c r="G91" s="19" t="s">
        <v>180</v>
      </c>
      <c r="H91" s="16"/>
      <c r="I91" s="16"/>
      <c r="J91" s="16"/>
      <c r="K91" s="16"/>
    </row>
    <row r="92" spans="1:18" x14ac:dyDescent="0.25">
      <c r="A92" s="16"/>
      <c r="B92" s="2" t="s">
        <v>5</v>
      </c>
      <c r="C92" s="16"/>
      <c r="D92" s="16"/>
      <c r="E92" s="12" t="s">
        <v>182</v>
      </c>
      <c r="F92" s="20"/>
      <c r="G92" s="12" t="s">
        <v>183</v>
      </c>
      <c r="H92" s="16"/>
      <c r="I92" s="16" t="s">
        <v>178</v>
      </c>
      <c r="J92" s="16"/>
      <c r="K92" s="5" t="s">
        <v>4</v>
      </c>
    </row>
    <row r="93" spans="1:18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</row>
    <row r="94" spans="1:18" ht="57" x14ac:dyDescent="0.25">
      <c r="A94" s="21" t="s">
        <v>74</v>
      </c>
      <c r="B94" s="22" t="s">
        <v>168</v>
      </c>
      <c r="C94" s="22" t="s">
        <v>64</v>
      </c>
      <c r="D94" s="22"/>
      <c r="E94" s="22" t="s">
        <v>164</v>
      </c>
      <c r="F94" s="22"/>
      <c r="G94" s="22" t="s">
        <v>165</v>
      </c>
      <c r="H94" s="22"/>
      <c r="I94" s="22" t="s">
        <v>166</v>
      </c>
      <c r="J94" s="23"/>
      <c r="K94" s="22" t="s">
        <v>167</v>
      </c>
    </row>
    <row r="95" spans="1:18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</row>
    <row r="96" spans="1:18" x14ac:dyDescent="0.25">
      <c r="A96" s="24"/>
      <c r="B96" s="25" t="s">
        <v>169</v>
      </c>
      <c r="C96" s="26">
        <v>466716</v>
      </c>
      <c r="D96" s="26"/>
      <c r="E96" s="26">
        <v>295751</v>
      </c>
      <c r="F96" s="26"/>
      <c r="G96" s="27">
        <v>473356.73</v>
      </c>
      <c r="H96" s="26"/>
      <c r="I96" s="26">
        <v>0</v>
      </c>
      <c r="J96" s="26"/>
      <c r="K96" s="27">
        <f>C96+E96+G96-I96</f>
        <v>1235823.73</v>
      </c>
    </row>
    <row r="97" spans="1:11" x14ac:dyDescent="0.25">
      <c r="A97" s="26"/>
      <c r="B97" s="24"/>
      <c r="C97" s="26"/>
      <c r="D97" s="26"/>
      <c r="E97" s="26"/>
      <c r="F97" s="26"/>
      <c r="G97" s="26"/>
      <c r="H97" s="26"/>
      <c r="I97" s="26"/>
      <c r="J97" s="26"/>
      <c r="K97" s="26"/>
    </row>
    <row r="98" spans="1:11" x14ac:dyDescent="0.25">
      <c r="A98" s="26">
        <v>1</v>
      </c>
      <c r="B98" s="22" t="s">
        <v>1255</v>
      </c>
      <c r="C98" s="4">
        <v>4450</v>
      </c>
      <c r="D98" s="4"/>
      <c r="E98" s="4">
        <v>3200</v>
      </c>
      <c r="F98" s="26"/>
      <c r="G98" s="27">
        <f>K96*8.5%/12</f>
        <v>8753.7514208333341</v>
      </c>
      <c r="H98" s="26"/>
      <c r="I98" s="26">
        <v>0</v>
      </c>
      <c r="J98" s="26"/>
      <c r="K98" s="27">
        <f>K96+C98+E98+G98-I98</f>
        <v>1252227.4814208334</v>
      </c>
    </row>
    <row r="99" spans="1:11" x14ac:dyDescent="0.25">
      <c r="A99" s="26"/>
      <c r="B99" s="22"/>
      <c r="C99" s="26"/>
      <c r="D99" s="26"/>
      <c r="E99" s="26"/>
      <c r="F99" s="26"/>
      <c r="G99" s="26"/>
      <c r="H99" s="26"/>
      <c r="I99" s="26"/>
      <c r="J99" s="26"/>
      <c r="K99" s="26"/>
    </row>
    <row r="100" spans="1:11" x14ac:dyDescent="0.25">
      <c r="A100" s="26">
        <v>2</v>
      </c>
      <c r="B100" s="22" t="s">
        <v>1256</v>
      </c>
      <c r="C100" s="98">
        <v>4045</v>
      </c>
      <c r="D100" s="4"/>
      <c r="E100" s="4">
        <v>2796</v>
      </c>
      <c r="F100" s="26"/>
      <c r="G100" s="27">
        <f>K98*8.5%/12</f>
        <v>8869.9446600642368</v>
      </c>
      <c r="H100" s="26"/>
      <c r="I100" s="26">
        <v>0</v>
      </c>
      <c r="J100" s="26"/>
      <c r="K100" s="27">
        <f>K98+C100+E100+G100-I100</f>
        <v>1267938.4260808977</v>
      </c>
    </row>
    <row r="101" spans="1:11" x14ac:dyDescent="0.25">
      <c r="A101" s="26"/>
      <c r="B101" s="22"/>
      <c r="C101" s="4"/>
      <c r="D101" s="4"/>
      <c r="E101" s="4"/>
      <c r="F101" s="26"/>
      <c r="G101" s="27"/>
      <c r="H101" s="26"/>
      <c r="I101" s="26"/>
      <c r="J101" s="26"/>
      <c r="K101" s="27"/>
    </row>
    <row r="102" spans="1:11" x14ac:dyDescent="0.25">
      <c r="A102" s="26">
        <v>3</v>
      </c>
      <c r="B102" s="22" t="s">
        <v>1257</v>
      </c>
      <c r="C102" s="4">
        <v>4450</v>
      </c>
      <c r="D102" s="4"/>
      <c r="E102" s="4">
        <v>3200</v>
      </c>
      <c r="F102" s="26"/>
      <c r="G102" s="27">
        <f>K100*8.5%/12</f>
        <v>8981.2305180730255</v>
      </c>
      <c r="H102" s="26"/>
      <c r="I102" s="26">
        <v>0</v>
      </c>
      <c r="J102" s="26"/>
      <c r="K102" s="27">
        <f>K100+C102+E102+G102-I102</f>
        <v>1284569.6565989708</v>
      </c>
    </row>
    <row r="103" spans="1:11" x14ac:dyDescent="0.25">
      <c r="A103" s="26"/>
      <c r="B103" s="22"/>
      <c r="C103" s="4"/>
      <c r="D103" s="4"/>
      <c r="E103" s="4"/>
      <c r="F103" s="26"/>
      <c r="G103" s="27"/>
      <c r="H103" s="26"/>
      <c r="I103" s="26"/>
      <c r="J103" s="26"/>
      <c r="K103" s="27"/>
    </row>
    <row r="104" spans="1:11" x14ac:dyDescent="0.25">
      <c r="A104" s="26">
        <v>4</v>
      </c>
      <c r="B104" s="22" t="s">
        <v>1258</v>
      </c>
      <c r="C104" s="4">
        <v>4450</v>
      </c>
      <c r="D104" s="4"/>
      <c r="E104" s="4">
        <v>3200</v>
      </c>
      <c r="F104" s="26"/>
      <c r="G104" s="27">
        <f>K102*8.5%/12</f>
        <v>9099.0350675760437</v>
      </c>
      <c r="H104" s="26"/>
      <c r="I104" s="26">
        <v>0</v>
      </c>
      <c r="J104" s="26"/>
      <c r="K104" s="27">
        <f>K102+C104+E104+G104-I104</f>
        <v>1301318.6916665467</v>
      </c>
    </row>
    <row r="105" spans="1:11" x14ac:dyDescent="0.25">
      <c r="A105" s="26"/>
      <c r="B105" s="22"/>
      <c r="C105" s="26"/>
      <c r="D105" s="26"/>
      <c r="E105" s="26"/>
      <c r="F105" s="26"/>
      <c r="G105" s="26"/>
      <c r="H105" s="26"/>
      <c r="I105" s="26"/>
      <c r="J105" s="26"/>
      <c r="K105" s="26"/>
    </row>
    <row r="106" spans="1:11" x14ac:dyDescent="0.25">
      <c r="A106" s="26">
        <v>5</v>
      </c>
      <c r="B106" s="22" t="s">
        <v>1259</v>
      </c>
      <c r="C106" s="70">
        <v>4450</v>
      </c>
      <c r="D106" s="70"/>
      <c r="E106" s="70">
        <v>3200</v>
      </c>
      <c r="F106" s="71"/>
      <c r="G106" s="72">
        <f>K104*8.5%/12</f>
        <v>9217.6740659713741</v>
      </c>
      <c r="H106" s="71"/>
      <c r="I106" s="71">
        <v>0</v>
      </c>
      <c r="J106" s="71"/>
      <c r="K106" s="72">
        <f>K104+C106+E106+G106-I106</f>
        <v>1318186.365732518</v>
      </c>
    </row>
    <row r="107" spans="1:11" x14ac:dyDescent="0.25">
      <c r="A107" s="26"/>
      <c r="B107" s="22"/>
      <c r="C107" s="4"/>
      <c r="D107" s="4"/>
      <c r="E107" s="4"/>
      <c r="F107" s="26"/>
      <c r="G107" s="27"/>
      <c r="H107" s="26"/>
      <c r="I107" s="26"/>
      <c r="J107" s="26"/>
      <c r="K107" s="27"/>
    </row>
    <row r="108" spans="1:11" x14ac:dyDescent="0.25">
      <c r="A108" s="26">
        <v>6</v>
      </c>
      <c r="B108" s="22" t="s">
        <v>1260</v>
      </c>
      <c r="C108" s="4"/>
      <c r="D108" s="4"/>
      <c r="E108" s="4"/>
      <c r="F108" s="26"/>
      <c r="G108" s="27"/>
      <c r="H108" s="26"/>
      <c r="I108" s="26">
        <v>0</v>
      </c>
      <c r="J108" s="26"/>
      <c r="K108" s="27">
        <f>K106+C108+E108+G108-I108</f>
        <v>1318186.365732518</v>
      </c>
    </row>
    <row r="109" spans="1:11" x14ac:dyDescent="0.25">
      <c r="A109" s="26"/>
      <c r="B109" s="22"/>
      <c r="C109" s="4"/>
      <c r="D109" s="4"/>
      <c r="E109" s="4"/>
      <c r="F109" s="26"/>
      <c r="G109" s="27"/>
      <c r="H109" s="26"/>
      <c r="I109" s="26"/>
      <c r="J109" s="26"/>
      <c r="K109" s="27"/>
    </row>
    <row r="110" spans="1:11" x14ac:dyDescent="0.25">
      <c r="A110" s="26">
        <v>7</v>
      </c>
      <c r="B110" s="22" t="s">
        <v>1261</v>
      </c>
      <c r="C110" s="4"/>
      <c r="D110" s="4"/>
      <c r="E110" s="4"/>
      <c r="F110" s="26"/>
      <c r="G110" s="27"/>
      <c r="H110" s="26"/>
      <c r="I110" s="26">
        <v>0</v>
      </c>
      <c r="J110" s="26"/>
      <c r="K110" s="27">
        <f>K108+C110+E110+G110-I110</f>
        <v>1318186.365732518</v>
      </c>
    </row>
    <row r="111" spans="1:11" x14ac:dyDescent="0.25">
      <c r="A111" s="26"/>
      <c r="B111" s="22"/>
      <c r="C111" s="4"/>
      <c r="D111" s="4"/>
      <c r="E111" s="4"/>
      <c r="F111" s="26"/>
      <c r="G111" s="27"/>
      <c r="H111" s="26"/>
      <c r="I111" s="26"/>
      <c r="J111" s="26"/>
      <c r="K111" s="27"/>
    </row>
    <row r="112" spans="1:11" x14ac:dyDescent="0.25">
      <c r="A112" s="26">
        <v>8</v>
      </c>
      <c r="B112" s="22" t="s">
        <v>1262</v>
      </c>
      <c r="C112" s="4"/>
      <c r="D112" s="4"/>
      <c r="E112" s="4"/>
      <c r="F112" s="26"/>
      <c r="G112" s="27"/>
      <c r="H112" s="26"/>
      <c r="I112" s="26">
        <v>0</v>
      </c>
      <c r="J112" s="26"/>
      <c r="K112" s="27">
        <f>K110+C112+E112+G112-I112</f>
        <v>1318186.365732518</v>
      </c>
    </row>
    <row r="113" spans="1:11" x14ac:dyDescent="0.25">
      <c r="A113" s="26"/>
      <c r="B113" s="22"/>
      <c r="C113" s="4"/>
      <c r="D113" s="4"/>
      <c r="E113" s="4"/>
      <c r="F113" s="26"/>
      <c r="G113" s="27"/>
      <c r="H113" s="26"/>
      <c r="I113" s="26"/>
      <c r="J113" s="26"/>
      <c r="K113" s="27"/>
    </row>
    <row r="114" spans="1:11" x14ac:dyDescent="0.25">
      <c r="A114" s="26">
        <v>9</v>
      </c>
      <c r="B114" s="22" t="s">
        <v>1263</v>
      </c>
      <c r="C114" s="4"/>
      <c r="D114" s="4"/>
      <c r="E114" s="4"/>
      <c r="F114" s="26"/>
      <c r="G114" s="27"/>
      <c r="H114" s="26"/>
      <c r="I114" s="26">
        <v>0</v>
      </c>
      <c r="J114" s="26"/>
      <c r="K114" s="27">
        <f>K112+C114+E114+G114-I114</f>
        <v>1318186.365732518</v>
      </c>
    </row>
    <row r="115" spans="1:11" x14ac:dyDescent="0.25">
      <c r="A115" s="26"/>
      <c r="B115" s="22"/>
      <c r="C115" s="4"/>
      <c r="D115" s="4"/>
      <c r="E115" s="4"/>
      <c r="F115" s="26"/>
      <c r="G115" s="27"/>
      <c r="H115" s="26"/>
      <c r="I115" s="26"/>
      <c r="J115" s="26"/>
      <c r="K115" s="27"/>
    </row>
    <row r="116" spans="1:11" x14ac:dyDescent="0.25">
      <c r="A116" s="26">
        <v>10</v>
      </c>
      <c r="B116" s="22" t="s">
        <v>1264</v>
      </c>
      <c r="C116" s="4"/>
      <c r="D116" s="4"/>
      <c r="E116" s="4"/>
      <c r="F116" s="26"/>
      <c r="G116" s="27"/>
      <c r="H116" s="26"/>
      <c r="I116" s="26">
        <v>0</v>
      </c>
      <c r="J116" s="26"/>
      <c r="K116" s="27">
        <f>K114+C116+E116+G116-I116</f>
        <v>1318186.365732518</v>
      </c>
    </row>
    <row r="117" spans="1:11" x14ac:dyDescent="0.25">
      <c r="A117" s="26"/>
      <c r="B117" s="22"/>
      <c r="C117" s="4"/>
      <c r="D117" s="4"/>
      <c r="E117" s="4"/>
      <c r="F117" s="26"/>
      <c r="G117" s="27"/>
      <c r="H117" s="26"/>
      <c r="I117" s="26"/>
      <c r="J117" s="26"/>
      <c r="K117" s="27"/>
    </row>
    <row r="118" spans="1:11" x14ac:dyDescent="0.25">
      <c r="A118" s="26">
        <v>11</v>
      </c>
      <c r="B118" s="22" t="s">
        <v>1265</v>
      </c>
      <c r="C118" s="4"/>
      <c r="D118" s="4"/>
      <c r="E118" s="4"/>
      <c r="F118" s="26"/>
      <c r="G118" s="27"/>
      <c r="H118" s="26"/>
      <c r="I118" s="26">
        <v>0</v>
      </c>
      <c r="J118" s="26"/>
      <c r="K118" s="27">
        <f>K116+C118+E118+G118-I118</f>
        <v>1318186.365732518</v>
      </c>
    </row>
    <row r="119" spans="1:11" x14ac:dyDescent="0.25">
      <c r="A119" s="26"/>
      <c r="B119" s="22"/>
      <c r="C119" s="4"/>
      <c r="D119" s="4"/>
      <c r="E119" s="4"/>
      <c r="F119" s="26"/>
      <c r="G119" s="27"/>
      <c r="H119" s="26"/>
      <c r="I119" s="26"/>
      <c r="J119" s="26"/>
      <c r="K119" s="27"/>
    </row>
    <row r="120" spans="1:11" x14ac:dyDescent="0.25">
      <c r="A120" s="26">
        <v>12</v>
      </c>
      <c r="B120" s="22" t="s">
        <v>1266</v>
      </c>
      <c r="C120" s="4"/>
      <c r="D120" s="4"/>
      <c r="E120" s="4"/>
      <c r="F120" s="26"/>
      <c r="G120" s="27"/>
      <c r="H120" s="26"/>
      <c r="I120" s="26">
        <v>0</v>
      </c>
      <c r="J120" s="26"/>
      <c r="K120" s="27">
        <f>K118+C120+E120+G120-I120</f>
        <v>1318186.365732518</v>
      </c>
    </row>
    <row r="121" spans="1:11" x14ac:dyDescent="0.25">
      <c r="A121" s="26"/>
      <c r="B121" s="22"/>
      <c r="C121" s="6">
        <f>SUM(C98:C120)</f>
        <v>21845</v>
      </c>
      <c r="D121" s="6"/>
      <c r="E121" s="6">
        <f>SUM(E98:E120)</f>
        <v>15596</v>
      </c>
      <c r="F121" s="28"/>
      <c r="G121" s="6">
        <f>SUM(G98:G120)</f>
        <v>44921.635732518014</v>
      </c>
      <c r="H121" s="28"/>
      <c r="I121" s="6">
        <f>SUM(I98:I105)</f>
        <v>0</v>
      </c>
      <c r="J121" s="26"/>
      <c r="K121" s="27"/>
    </row>
    <row r="122" spans="1:11" x14ac:dyDescent="0.25">
      <c r="A122" s="24"/>
      <c r="B122" s="22"/>
      <c r="C122" s="26"/>
      <c r="D122" s="26"/>
      <c r="E122" s="26"/>
      <c r="F122" s="26"/>
      <c r="G122" s="26"/>
      <c r="H122" s="26"/>
      <c r="I122" s="26"/>
      <c r="J122" s="26"/>
      <c r="K122" s="26"/>
    </row>
    <row r="123" spans="1:11" x14ac:dyDescent="0.25">
      <c r="A123" s="24"/>
      <c r="B123" s="22" t="s">
        <v>173</v>
      </c>
      <c r="C123" s="29">
        <f>C121+C96</f>
        <v>488561</v>
      </c>
      <c r="D123" s="28"/>
      <c r="E123" s="29">
        <f>E121+E96</f>
        <v>311347</v>
      </c>
      <c r="F123" s="28"/>
      <c r="G123" s="29">
        <f>G121+G96</f>
        <v>518278.36573251802</v>
      </c>
      <c r="H123" s="28"/>
      <c r="I123" s="29">
        <f>I121+I96</f>
        <v>0</v>
      </c>
      <c r="J123" s="28"/>
      <c r="K123" s="30">
        <f>C123+E123+G123-I123</f>
        <v>1318186.365732518</v>
      </c>
    </row>
    <row r="124" spans="1:11" x14ac:dyDescent="0.25">
      <c r="A124" s="24"/>
      <c r="B124" s="22"/>
      <c r="C124" s="26"/>
      <c r="D124" s="26"/>
      <c r="E124" s="26"/>
      <c r="F124" s="26"/>
      <c r="G124" s="26"/>
      <c r="H124" s="26"/>
      <c r="I124" s="26"/>
      <c r="J124" s="26"/>
      <c r="K124" s="26"/>
    </row>
    <row r="125" spans="1:11" x14ac:dyDescent="0.25">
      <c r="A125" s="31"/>
      <c r="B125" s="34"/>
      <c r="C125" s="35"/>
      <c r="D125" s="35"/>
      <c r="E125" s="35"/>
      <c r="F125" s="35"/>
      <c r="G125" s="35"/>
      <c r="H125" s="35"/>
      <c r="I125" s="35"/>
      <c r="J125" s="35"/>
      <c r="K125" s="35"/>
    </row>
    <row r="126" spans="1:11" x14ac:dyDescent="0.25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</row>
    <row r="127" spans="1:11" x14ac:dyDescent="0.25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</row>
    <row r="128" spans="1:11" x14ac:dyDescent="0.25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</row>
    <row r="129" spans="1:11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</row>
    <row r="130" spans="1:11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</row>
    <row r="131" spans="1:11" ht="15.75" x14ac:dyDescent="0.25">
      <c r="A131" s="16"/>
      <c r="B131" s="17" t="s">
        <v>174</v>
      </c>
      <c r="C131" s="17"/>
      <c r="D131" s="17"/>
      <c r="E131" s="16"/>
      <c r="F131" s="16"/>
      <c r="G131" s="16"/>
      <c r="H131" s="16"/>
      <c r="I131" s="16"/>
      <c r="J131" s="16"/>
      <c r="K131" s="16"/>
    </row>
    <row r="132" spans="1:11" ht="15.75" x14ac:dyDescent="0.25">
      <c r="A132" s="16"/>
      <c r="B132" s="109" t="s">
        <v>175</v>
      </c>
      <c r="C132" s="109"/>
      <c r="D132" s="109"/>
      <c r="E132" s="16"/>
      <c r="F132" s="16"/>
      <c r="G132" s="16"/>
      <c r="H132" s="16"/>
      <c r="I132" s="16"/>
      <c r="J132" s="16"/>
      <c r="K132" s="16"/>
    </row>
    <row r="133" spans="1:11" ht="15.75" x14ac:dyDescent="0.25">
      <c r="A133" s="16"/>
      <c r="B133" s="17" t="s">
        <v>176</v>
      </c>
      <c r="C133" s="17"/>
      <c r="D133" s="17"/>
      <c r="E133" s="16"/>
      <c r="F133" s="16"/>
      <c r="G133" s="16"/>
      <c r="H133" s="16"/>
      <c r="I133" s="16"/>
      <c r="J133" s="16"/>
      <c r="K133" s="16"/>
    </row>
    <row r="134" spans="1:11" ht="15.75" x14ac:dyDescent="0.25">
      <c r="A134" s="16"/>
      <c r="B134" s="17"/>
      <c r="C134" s="17"/>
      <c r="D134" s="17"/>
      <c r="E134" s="18" t="s">
        <v>179</v>
      </c>
      <c r="F134" s="15"/>
      <c r="G134" s="19" t="s">
        <v>180</v>
      </c>
      <c r="H134" s="16"/>
      <c r="I134" s="16"/>
      <c r="J134" s="16"/>
      <c r="K134" s="16"/>
    </row>
    <row r="135" spans="1:11" x14ac:dyDescent="0.25">
      <c r="A135" s="16"/>
      <c r="B135" s="2" t="s">
        <v>7</v>
      </c>
      <c r="C135" s="16"/>
      <c r="D135" s="16"/>
      <c r="E135" s="12" t="s">
        <v>265</v>
      </c>
      <c r="F135" s="20"/>
      <c r="G135" s="12" t="s">
        <v>184</v>
      </c>
      <c r="H135" s="16"/>
      <c r="I135" s="16" t="s">
        <v>178</v>
      </c>
      <c r="J135" s="16"/>
      <c r="K135" s="5" t="s">
        <v>6</v>
      </c>
    </row>
    <row r="136" spans="1:11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</row>
    <row r="137" spans="1:11" ht="57" x14ac:dyDescent="0.25">
      <c r="A137" s="21" t="s">
        <v>74</v>
      </c>
      <c r="B137" s="22" t="s">
        <v>168</v>
      </c>
      <c r="C137" s="22" t="s">
        <v>64</v>
      </c>
      <c r="D137" s="22"/>
      <c r="E137" s="22" t="s">
        <v>164</v>
      </c>
      <c r="F137" s="22"/>
      <c r="G137" s="22" t="s">
        <v>165</v>
      </c>
      <c r="H137" s="22"/>
      <c r="I137" s="22" t="s">
        <v>166</v>
      </c>
      <c r="J137" s="23"/>
      <c r="K137" s="22" t="s">
        <v>167</v>
      </c>
    </row>
    <row r="138" spans="1:1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</row>
    <row r="139" spans="1:11" x14ac:dyDescent="0.25">
      <c r="A139" s="24"/>
      <c r="B139" s="25" t="s">
        <v>169</v>
      </c>
      <c r="C139" s="26">
        <v>593131</v>
      </c>
      <c r="D139" s="26"/>
      <c r="E139" s="26">
        <v>374102</v>
      </c>
      <c r="F139" s="26"/>
      <c r="G139" s="27">
        <v>128660.48</v>
      </c>
      <c r="H139" s="26"/>
      <c r="I139" s="26">
        <v>0</v>
      </c>
      <c r="J139" s="26"/>
      <c r="K139" s="27">
        <f>C139+E139+G139-I139</f>
        <v>1095893.48</v>
      </c>
    </row>
    <row r="140" spans="1:11" x14ac:dyDescent="0.25">
      <c r="A140" s="26"/>
      <c r="B140" s="24"/>
      <c r="C140" s="26"/>
      <c r="D140" s="26"/>
      <c r="E140" s="26"/>
      <c r="F140" s="26"/>
      <c r="G140" s="26"/>
      <c r="H140" s="26"/>
      <c r="I140" s="26"/>
      <c r="J140" s="26"/>
      <c r="K140" s="26"/>
    </row>
    <row r="141" spans="1:11" x14ac:dyDescent="0.25">
      <c r="A141" s="26">
        <v>1</v>
      </c>
      <c r="B141" s="22" t="s">
        <v>1255</v>
      </c>
      <c r="C141" s="4">
        <v>11005</v>
      </c>
      <c r="D141" s="4"/>
      <c r="E141" s="4">
        <v>11005</v>
      </c>
      <c r="F141" s="26"/>
      <c r="G141" s="27">
        <f>K139*8.5%/12</f>
        <v>7762.5788166666671</v>
      </c>
      <c r="H141" s="26"/>
      <c r="I141" s="26">
        <v>0</v>
      </c>
      <c r="J141" s="26"/>
      <c r="K141" s="27">
        <f>K139+C141+E141+G141-I141</f>
        <v>1125666.0588166667</v>
      </c>
    </row>
    <row r="142" spans="1:11" x14ac:dyDescent="0.25">
      <c r="A142" s="26"/>
      <c r="B142" s="22"/>
      <c r="C142" s="26"/>
      <c r="D142" s="26"/>
      <c r="E142" s="26"/>
      <c r="F142" s="26"/>
      <c r="G142" s="26"/>
      <c r="H142" s="26"/>
      <c r="I142" s="26"/>
      <c r="J142" s="26"/>
      <c r="K142" s="26"/>
    </row>
    <row r="143" spans="1:11" x14ac:dyDescent="0.25">
      <c r="A143" s="26">
        <v>2</v>
      </c>
      <c r="B143" s="22" t="s">
        <v>1256</v>
      </c>
      <c r="C143" s="98">
        <v>10004</v>
      </c>
      <c r="D143" s="4"/>
      <c r="E143" s="4">
        <v>10004</v>
      </c>
      <c r="F143" s="26"/>
      <c r="G143" s="27">
        <f>K141*8.5%/12</f>
        <v>7973.4679166180567</v>
      </c>
      <c r="H143" s="26"/>
      <c r="I143" s="26">
        <v>0</v>
      </c>
      <c r="J143" s="26"/>
      <c r="K143" s="27">
        <f>K141+C143+E143+G143-I143</f>
        <v>1153647.5267332848</v>
      </c>
    </row>
    <row r="144" spans="1:11" x14ac:dyDescent="0.25">
      <c r="A144" s="26"/>
      <c r="B144" s="22"/>
      <c r="C144" s="4"/>
      <c r="D144" s="4"/>
      <c r="E144" s="4"/>
      <c r="F144" s="26"/>
      <c r="G144" s="27"/>
      <c r="H144" s="26"/>
      <c r="I144" s="26">
        <v>400000</v>
      </c>
      <c r="J144" s="26"/>
      <c r="K144" s="27"/>
    </row>
    <row r="145" spans="1:11" x14ac:dyDescent="0.25">
      <c r="A145" s="26">
        <v>3</v>
      </c>
      <c r="B145" s="22" t="s">
        <v>1257</v>
      </c>
      <c r="C145" s="4">
        <v>11005</v>
      </c>
      <c r="D145" s="4"/>
      <c r="E145" s="4">
        <v>11005</v>
      </c>
      <c r="F145" s="26"/>
      <c r="G145" s="27">
        <f>K143*8.5%/12+219</f>
        <v>8390.6699810274331</v>
      </c>
      <c r="H145" s="26"/>
      <c r="I145" s="26">
        <v>784048</v>
      </c>
      <c r="J145" s="26"/>
      <c r="K145" s="27">
        <f>K143+C145+E145+G145-I145</f>
        <v>400000.1967143123</v>
      </c>
    </row>
    <row r="146" spans="1:11" x14ac:dyDescent="0.25">
      <c r="A146" s="26"/>
      <c r="B146" s="22"/>
      <c r="C146" s="4"/>
      <c r="D146" s="4"/>
      <c r="E146" s="4"/>
      <c r="F146" s="26"/>
      <c r="G146" s="27"/>
      <c r="H146" s="26"/>
      <c r="I146" s="26"/>
      <c r="J146" s="26"/>
      <c r="K146" s="27"/>
    </row>
    <row r="147" spans="1:11" x14ac:dyDescent="0.25">
      <c r="A147" s="26"/>
      <c r="B147" s="22"/>
      <c r="C147" s="4"/>
      <c r="D147" s="4"/>
      <c r="E147" s="4"/>
      <c r="F147" s="26"/>
      <c r="G147" s="27"/>
      <c r="H147" s="26"/>
      <c r="I147" s="26"/>
      <c r="J147" s="26"/>
      <c r="K147" s="27"/>
    </row>
    <row r="148" spans="1:11" x14ac:dyDescent="0.25">
      <c r="A148" s="26"/>
      <c r="B148" s="22"/>
      <c r="C148" s="6">
        <f>SUM(C141:C147)</f>
        <v>32014</v>
      </c>
      <c r="D148" s="6"/>
      <c r="E148" s="6">
        <f>SUM(E141:E147)</f>
        <v>32014</v>
      </c>
      <c r="F148" s="28"/>
      <c r="G148" s="6">
        <f>SUM(G141:G147)</f>
        <v>24126.716714312155</v>
      </c>
      <c r="H148" s="28"/>
      <c r="I148" s="6">
        <f>SUM(I141:I147)</f>
        <v>1184048</v>
      </c>
      <c r="J148" s="26"/>
      <c r="K148" s="27"/>
    </row>
    <row r="149" spans="1:11" x14ac:dyDescent="0.25">
      <c r="A149" s="24"/>
      <c r="B149" s="22"/>
      <c r="C149" s="26"/>
      <c r="D149" s="26"/>
      <c r="E149" s="26"/>
      <c r="F149" s="26"/>
      <c r="G149" s="26"/>
      <c r="H149" s="26"/>
      <c r="I149" s="26"/>
      <c r="J149" s="26"/>
      <c r="K149" s="26"/>
    </row>
    <row r="150" spans="1:11" x14ac:dyDescent="0.25">
      <c r="A150" s="24"/>
      <c r="B150" s="22" t="s">
        <v>173</v>
      </c>
      <c r="C150" s="29">
        <f>C148+C139</f>
        <v>625145</v>
      </c>
      <c r="D150" s="28"/>
      <c r="E150" s="29">
        <f>E148+E139</f>
        <v>406116</v>
      </c>
      <c r="F150" s="28"/>
      <c r="G150" s="29">
        <f>G148+G139</f>
        <v>152787.19671431216</v>
      </c>
      <c r="H150" s="28"/>
      <c r="I150" s="29">
        <f>I148+I139</f>
        <v>1184048</v>
      </c>
      <c r="J150" s="28"/>
      <c r="K150" s="30">
        <f>C150+E150+G150-I150</f>
        <v>0.19671431207098067</v>
      </c>
    </row>
    <row r="151" spans="1:11" ht="28.5" x14ac:dyDescent="0.25">
      <c r="A151" s="24"/>
      <c r="B151" s="22" t="s">
        <v>1280</v>
      </c>
      <c r="C151" s="26"/>
      <c r="D151" s="26"/>
      <c r="E151" s="26"/>
      <c r="F151" s="26"/>
      <c r="G151" s="26"/>
      <c r="H151" s="26"/>
      <c r="I151" s="26"/>
      <c r="J151" s="26"/>
      <c r="K151" s="26"/>
    </row>
    <row r="152" spans="1:11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</row>
    <row r="153" spans="1:11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</row>
    <row r="154" spans="1:11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</row>
    <row r="155" spans="1:11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</row>
    <row r="156" spans="1:11" ht="15.75" x14ac:dyDescent="0.25">
      <c r="A156" s="16"/>
      <c r="B156" s="17" t="s">
        <v>174</v>
      </c>
      <c r="C156" s="17"/>
      <c r="D156" s="17"/>
      <c r="E156" s="16"/>
      <c r="F156" s="16"/>
      <c r="G156" s="16"/>
      <c r="H156" s="16"/>
      <c r="I156" s="16"/>
      <c r="J156" s="16"/>
      <c r="K156" s="16"/>
    </row>
    <row r="157" spans="1:11" ht="15.75" x14ac:dyDescent="0.25">
      <c r="A157" s="16"/>
      <c r="B157" s="109" t="s">
        <v>175</v>
      </c>
      <c r="C157" s="109"/>
      <c r="D157" s="109"/>
      <c r="E157" s="16"/>
      <c r="F157" s="16"/>
      <c r="G157" s="16"/>
      <c r="H157" s="16"/>
      <c r="I157" s="16"/>
      <c r="J157" s="16"/>
      <c r="K157" s="16"/>
    </row>
    <row r="158" spans="1:11" ht="15.75" x14ac:dyDescent="0.25">
      <c r="A158" s="16"/>
      <c r="B158" s="17" t="s">
        <v>176</v>
      </c>
      <c r="C158" s="17"/>
      <c r="D158" s="17"/>
      <c r="E158" s="16"/>
      <c r="F158" s="16"/>
      <c r="G158" s="16"/>
      <c r="H158" s="16"/>
      <c r="I158" s="16"/>
      <c r="J158" s="16"/>
      <c r="K158" s="16"/>
    </row>
    <row r="159" spans="1:11" ht="15.75" x14ac:dyDescent="0.25">
      <c r="A159" s="16"/>
      <c r="B159" s="17"/>
      <c r="C159" s="17"/>
      <c r="D159" s="17"/>
      <c r="E159" s="16"/>
      <c r="F159" s="16"/>
      <c r="G159" s="16"/>
      <c r="H159" s="16"/>
      <c r="I159" s="16"/>
      <c r="J159" s="16"/>
      <c r="K159" s="16"/>
    </row>
    <row r="160" spans="1:11" x14ac:dyDescent="0.25">
      <c r="A160" s="16"/>
      <c r="B160" s="2" t="s">
        <v>9</v>
      </c>
      <c r="C160" s="16"/>
      <c r="D160" s="16"/>
      <c r="E160" s="18" t="s">
        <v>179</v>
      </c>
      <c r="F160" s="15"/>
      <c r="G160" s="19" t="s">
        <v>180</v>
      </c>
      <c r="H160" s="16"/>
      <c r="I160" s="16" t="s">
        <v>178</v>
      </c>
      <c r="J160" s="16"/>
      <c r="K160" s="5" t="s">
        <v>8</v>
      </c>
    </row>
    <row r="161" spans="1:11" x14ac:dyDescent="0.25">
      <c r="A161" s="16"/>
      <c r="B161" s="16"/>
      <c r="C161" s="16"/>
      <c r="D161" s="16"/>
      <c r="E161" s="12" t="s">
        <v>185</v>
      </c>
      <c r="F161" s="20"/>
      <c r="G161" s="12">
        <v>22288</v>
      </c>
      <c r="H161" s="16"/>
      <c r="I161" s="16"/>
      <c r="J161" s="16"/>
      <c r="K161" s="16"/>
    </row>
    <row r="162" spans="1:11" ht="57" x14ac:dyDescent="0.25">
      <c r="A162" s="21" t="s">
        <v>74</v>
      </c>
      <c r="B162" s="22" t="s">
        <v>168</v>
      </c>
      <c r="C162" s="22" t="s">
        <v>64</v>
      </c>
      <c r="D162" s="22"/>
      <c r="E162" s="22" t="s">
        <v>164</v>
      </c>
      <c r="F162" s="22"/>
      <c r="G162" s="22" t="s">
        <v>165</v>
      </c>
      <c r="H162" s="22"/>
      <c r="I162" s="22" t="s">
        <v>166</v>
      </c>
      <c r="J162" s="23"/>
      <c r="K162" s="22" t="s">
        <v>167</v>
      </c>
    </row>
    <row r="163" spans="1:11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</row>
    <row r="164" spans="1:11" x14ac:dyDescent="0.25">
      <c r="A164" s="24"/>
      <c r="B164" s="25" t="s">
        <v>169</v>
      </c>
      <c r="C164" s="26">
        <v>1017781</v>
      </c>
      <c r="D164" s="26"/>
      <c r="E164" s="26">
        <v>886267</v>
      </c>
      <c r="F164" s="26"/>
      <c r="G164" s="26">
        <v>1119814</v>
      </c>
      <c r="H164" s="26"/>
      <c r="I164" s="26">
        <v>0</v>
      </c>
      <c r="J164" s="26"/>
      <c r="K164" s="26">
        <f>C164+E164+G164-I164</f>
        <v>3023862</v>
      </c>
    </row>
    <row r="165" spans="1:11" x14ac:dyDescent="0.25">
      <c r="A165" s="26"/>
      <c r="B165" s="24"/>
      <c r="C165" s="26"/>
      <c r="D165" s="26"/>
      <c r="E165" s="26"/>
      <c r="F165" s="26"/>
      <c r="G165" s="26"/>
      <c r="H165" s="26"/>
      <c r="I165" s="26"/>
      <c r="J165" s="26"/>
      <c r="K165" s="26"/>
    </row>
    <row r="166" spans="1:11" x14ac:dyDescent="0.25">
      <c r="A166" s="26">
        <v>1</v>
      </c>
      <c r="B166" s="22" t="s">
        <v>1255</v>
      </c>
      <c r="C166" s="4">
        <v>11876</v>
      </c>
      <c r="D166" s="4"/>
      <c r="E166" s="4">
        <v>11876</v>
      </c>
      <c r="F166" s="26"/>
      <c r="G166" s="27">
        <f>K164*8.5%/12</f>
        <v>21419.022500000003</v>
      </c>
      <c r="H166" s="26"/>
      <c r="I166" s="26">
        <v>0</v>
      </c>
      <c r="J166" s="26"/>
      <c r="K166" s="27">
        <f>K164+C166+E166+G166-I166</f>
        <v>3069033.0225</v>
      </c>
    </row>
    <row r="167" spans="1:11" x14ac:dyDescent="0.25">
      <c r="A167" s="26"/>
      <c r="B167" s="22"/>
      <c r="C167" s="26"/>
      <c r="D167" s="26"/>
      <c r="E167" s="26"/>
      <c r="F167" s="26"/>
      <c r="G167" s="26"/>
      <c r="H167" s="26"/>
      <c r="I167" s="26"/>
      <c r="J167" s="26"/>
      <c r="K167" s="26"/>
    </row>
    <row r="168" spans="1:11" x14ac:dyDescent="0.25">
      <c r="A168" s="26">
        <v>2</v>
      </c>
      <c r="B168" s="22" t="s">
        <v>1256</v>
      </c>
      <c r="C168" s="98">
        <v>10796</v>
      </c>
      <c r="D168" s="4"/>
      <c r="E168" s="4">
        <v>10796</v>
      </c>
      <c r="F168" s="26"/>
      <c r="G168" s="27">
        <f>K166*8.5%/12</f>
        <v>21738.983909375002</v>
      </c>
      <c r="H168" s="26"/>
      <c r="I168" s="26">
        <v>0</v>
      </c>
      <c r="J168" s="26"/>
      <c r="K168" s="27">
        <f>K166+C168+E168+G168-I168</f>
        <v>3112364.006409375</v>
      </c>
    </row>
    <row r="169" spans="1:11" x14ac:dyDescent="0.25">
      <c r="A169" s="26"/>
      <c r="B169" s="22"/>
      <c r="C169" s="4"/>
      <c r="D169" s="4"/>
      <c r="E169" s="4"/>
      <c r="F169" s="26"/>
      <c r="G169" s="27"/>
      <c r="H169" s="26"/>
      <c r="I169" s="26"/>
      <c r="J169" s="26"/>
      <c r="K169" s="27"/>
    </row>
    <row r="170" spans="1:11" x14ac:dyDescent="0.25">
      <c r="A170" s="26">
        <v>3</v>
      </c>
      <c r="B170" s="22" t="s">
        <v>1257</v>
      </c>
      <c r="C170" s="4">
        <v>11876</v>
      </c>
      <c r="D170" s="4"/>
      <c r="E170" s="4">
        <v>11876</v>
      </c>
      <c r="F170" s="26"/>
      <c r="G170" s="27">
        <f>K168*8.5%/12</f>
        <v>22045.911712066405</v>
      </c>
      <c r="H170" s="26"/>
      <c r="I170" s="26">
        <v>0</v>
      </c>
      <c r="J170" s="26"/>
      <c r="K170" s="27">
        <f>K168+C170+E170+G170-I170</f>
        <v>3158161.9181214413</v>
      </c>
    </row>
    <row r="171" spans="1:11" x14ac:dyDescent="0.25">
      <c r="A171" s="26"/>
      <c r="B171" s="22"/>
      <c r="C171" s="4"/>
      <c r="D171" s="4"/>
      <c r="E171" s="4"/>
      <c r="F171" s="26"/>
      <c r="G171" s="27"/>
      <c r="H171" s="26"/>
      <c r="I171" s="26"/>
      <c r="J171" s="26"/>
      <c r="K171" s="27"/>
    </row>
    <row r="172" spans="1:11" x14ac:dyDescent="0.25">
      <c r="A172" s="26">
        <v>4</v>
      </c>
      <c r="B172" s="22" t="s">
        <v>1258</v>
      </c>
      <c r="C172" s="4">
        <v>11876</v>
      </c>
      <c r="D172" s="4"/>
      <c r="E172" s="4">
        <v>11876</v>
      </c>
      <c r="F172" s="26"/>
      <c r="G172" s="27">
        <f>K170*8.5%/12</f>
        <v>22370.313586693544</v>
      </c>
      <c r="H172" s="26"/>
      <c r="I172" s="26">
        <v>0</v>
      </c>
      <c r="J172" s="26"/>
      <c r="K172" s="27">
        <f>K170+C172+E172+G172-I172</f>
        <v>3204284.231708135</v>
      </c>
    </row>
    <row r="173" spans="1:11" x14ac:dyDescent="0.25">
      <c r="A173" s="26"/>
      <c r="B173" s="22"/>
      <c r="C173" s="4"/>
      <c r="D173" s="4"/>
      <c r="E173" s="4"/>
      <c r="F173" s="26"/>
      <c r="G173" s="27"/>
      <c r="H173" s="26"/>
      <c r="I173" s="26"/>
      <c r="J173" s="26"/>
      <c r="K173" s="27"/>
    </row>
    <row r="174" spans="1:11" x14ac:dyDescent="0.25">
      <c r="A174" s="26">
        <v>5</v>
      </c>
      <c r="B174" s="22" t="s">
        <v>1259</v>
      </c>
      <c r="C174" s="70">
        <v>11876</v>
      </c>
      <c r="D174" s="70"/>
      <c r="E174" s="70">
        <v>11876</v>
      </c>
      <c r="F174" s="71"/>
      <c r="G174" s="72">
        <f>K172*8.5%/12</f>
        <v>22697.013307932622</v>
      </c>
      <c r="H174" s="71"/>
      <c r="I174" s="71">
        <v>0</v>
      </c>
      <c r="J174" s="71"/>
      <c r="K174" s="72">
        <f>K172+C174+E174+G174-I174</f>
        <v>3250733.2450160678</v>
      </c>
    </row>
    <row r="175" spans="1:11" x14ac:dyDescent="0.25">
      <c r="A175" s="26"/>
      <c r="B175" s="22"/>
      <c r="C175" s="4"/>
      <c r="D175" s="4"/>
      <c r="E175" s="4"/>
      <c r="F175" s="26"/>
      <c r="G175" s="27"/>
      <c r="H175" s="26"/>
      <c r="I175" s="26"/>
      <c r="J175" s="26"/>
      <c r="K175" s="27"/>
    </row>
    <row r="176" spans="1:11" x14ac:dyDescent="0.25">
      <c r="A176" s="26">
        <v>6</v>
      </c>
      <c r="B176" s="22" t="s">
        <v>1260</v>
      </c>
      <c r="C176" s="4"/>
      <c r="D176" s="4"/>
      <c r="E176" s="4"/>
      <c r="F176" s="26"/>
      <c r="G176" s="27"/>
      <c r="H176" s="26"/>
      <c r="I176" s="26">
        <v>0</v>
      </c>
      <c r="J176" s="26"/>
      <c r="K176" s="27">
        <f>K174+C176+E176+G176-I176</f>
        <v>3250733.2450160678</v>
      </c>
    </row>
    <row r="177" spans="1:11" x14ac:dyDescent="0.25">
      <c r="A177" s="26"/>
      <c r="B177" s="22"/>
      <c r="C177" s="4"/>
      <c r="D177" s="4"/>
      <c r="E177" s="4"/>
      <c r="F177" s="26"/>
      <c r="G177" s="27"/>
      <c r="H177" s="26"/>
      <c r="I177" s="26"/>
      <c r="J177" s="26"/>
      <c r="K177" s="27"/>
    </row>
    <row r="178" spans="1:11" x14ac:dyDescent="0.25">
      <c r="A178" s="26">
        <v>7</v>
      </c>
      <c r="B178" s="22" t="s">
        <v>1261</v>
      </c>
      <c r="C178" s="4"/>
      <c r="D178" s="4"/>
      <c r="E178" s="4"/>
      <c r="F178" s="26"/>
      <c r="G178" s="27"/>
      <c r="H178" s="26"/>
      <c r="I178" s="26">
        <v>0</v>
      </c>
      <c r="J178" s="26"/>
      <c r="K178" s="27">
        <f>K176+C178+E178+G178-I178</f>
        <v>3250733.2450160678</v>
      </c>
    </row>
    <row r="179" spans="1:11" x14ac:dyDescent="0.25">
      <c r="A179" s="26"/>
      <c r="B179" s="22"/>
      <c r="C179" s="4"/>
      <c r="D179" s="4"/>
      <c r="E179" s="4"/>
      <c r="F179" s="26"/>
      <c r="G179" s="27"/>
      <c r="H179" s="26"/>
      <c r="I179" s="26"/>
      <c r="J179" s="26"/>
      <c r="K179" s="27"/>
    </row>
    <row r="180" spans="1:11" x14ac:dyDescent="0.25">
      <c r="A180" s="26">
        <v>8</v>
      </c>
      <c r="B180" s="22" t="s">
        <v>1262</v>
      </c>
      <c r="C180" s="4"/>
      <c r="D180" s="4"/>
      <c r="E180" s="4"/>
      <c r="F180" s="26"/>
      <c r="G180" s="27"/>
      <c r="H180" s="26"/>
      <c r="I180" s="26">
        <v>0</v>
      </c>
      <c r="J180" s="26"/>
      <c r="K180" s="27">
        <f>K178+C180+E180+G180-I180</f>
        <v>3250733.2450160678</v>
      </c>
    </row>
    <row r="181" spans="1:11" x14ac:dyDescent="0.25">
      <c r="A181" s="26"/>
      <c r="B181" s="22"/>
      <c r="C181" s="4"/>
      <c r="D181" s="4"/>
      <c r="E181" s="4"/>
      <c r="F181" s="26"/>
      <c r="G181" s="27"/>
      <c r="H181" s="26"/>
      <c r="I181" s="26"/>
      <c r="J181" s="26"/>
      <c r="K181" s="27"/>
    </row>
    <row r="182" spans="1:11" x14ac:dyDescent="0.25">
      <c r="A182" s="26">
        <v>9</v>
      </c>
      <c r="B182" s="22" t="s">
        <v>1263</v>
      </c>
      <c r="C182" s="4"/>
      <c r="D182" s="4"/>
      <c r="E182" s="4"/>
      <c r="F182" s="26"/>
      <c r="G182" s="27"/>
      <c r="H182" s="26"/>
      <c r="I182" s="26">
        <v>0</v>
      </c>
      <c r="J182" s="26"/>
      <c r="K182" s="27">
        <f>K180+C182+E182+G182-I182</f>
        <v>3250733.2450160678</v>
      </c>
    </row>
    <row r="183" spans="1:11" x14ac:dyDescent="0.25">
      <c r="A183" s="26"/>
      <c r="B183" s="22"/>
      <c r="C183" s="4"/>
      <c r="D183" s="4"/>
      <c r="E183" s="4"/>
      <c r="F183" s="26"/>
      <c r="G183" s="27"/>
      <c r="H183" s="26"/>
      <c r="I183" s="26"/>
      <c r="J183" s="26"/>
      <c r="K183" s="27"/>
    </row>
    <row r="184" spans="1:11" x14ac:dyDescent="0.25">
      <c r="A184" s="26">
        <v>10</v>
      </c>
      <c r="B184" s="22" t="s">
        <v>1264</v>
      </c>
      <c r="C184" s="4"/>
      <c r="D184" s="4"/>
      <c r="E184" s="4"/>
      <c r="F184" s="26"/>
      <c r="G184" s="27"/>
      <c r="H184" s="26"/>
      <c r="I184" s="26">
        <v>0</v>
      </c>
      <c r="J184" s="26"/>
      <c r="K184" s="27">
        <f>K182+C184+E184+G184-I184</f>
        <v>3250733.2450160678</v>
      </c>
    </row>
    <row r="185" spans="1:11" x14ac:dyDescent="0.25">
      <c r="A185" s="26"/>
      <c r="B185" s="22"/>
      <c r="C185" s="4"/>
      <c r="D185" s="4"/>
      <c r="E185" s="4"/>
      <c r="F185" s="26"/>
      <c r="G185" s="27"/>
      <c r="H185" s="26"/>
      <c r="I185" s="26"/>
      <c r="J185" s="26"/>
      <c r="K185" s="27"/>
    </row>
    <row r="186" spans="1:11" x14ac:dyDescent="0.25">
      <c r="A186" s="26">
        <v>11</v>
      </c>
      <c r="B186" s="22" t="s">
        <v>1265</v>
      </c>
      <c r="C186" s="4"/>
      <c r="D186" s="4"/>
      <c r="E186" s="4"/>
      <c r="F186" s="26"/>
      <c r="G186" s="27"/>
      <c r="H186" s="26"/>
      <c r="I186" s="26">
        <v>0</v>
      </c>
      <c r="J186" s="26"/>
      <c r="K186" s="27">
        <f>K184+C186+E186+G186-I186</f>
        <v>3250733.2450160678</v>
      </c>
    </row>
    <row r="187" spans="1:11" x14ac:dyDescent="0.25">
      <c r="A187" s="26"/>
      <c r="B187" s="22"/>
      <c r="C187" s="4"/>
      <c r="D187" s="4"/>
      <c r="E187" s="4"/>
      <c r="F187" s="26"/>
      <c r="G187" s="27"/>
      <c r="H187" s="26"/>
      <c r="I187" s="26"/>
      <c r="J187" s="26"/>
      <c r="K187" s="27"/>
    </row>
    <row r="188" spans="1:11" x14ac:dyDescent="0.25">
      <c r="A188" s="26">
        <v>12</v>
      </c>
      <c r="B188" s="22" t="s">
        <v>1266</v>
      </c>
      <c r="C188" s="4"/>
      <c r="D188" s="4"/>
      <c r="E188" s="4"/>
      <c r="F188" s="26"/>
      <c r="G188" s="27"/>
      <c r="H188" s="26"/>
      <c r="I188" s="26">
        <v>0</v>
      </c>
      <c r="J188" s="26"/>
      <c r="K188" s="27">
        <f>K186+C188+E188+G188-I188</f>
        <v>3250733.2450160678</v>
      </c>
    </row>
    <row r="189" spans="1:11" x14ac:dyDescent="0.25">
      <c r="A189" s="26"/>
      <c r="B189" s="22"/>
      <c r="C189" s="4"/>
      <c r="D189" s="4"/>
      <c r="E189" s="4"/>
      <c r="F189" s="26"/>
      <c r="G189" s="27"/>
      <c r="H189" s="26"/>
      <c r="I189" s="26"/>
      <c r="J189" s="26"/>
      <c r="K189" s="27"/>
    </row>
    <row r="190" spans="1:11" x14ac:dyDescent="0.25">
      <c r="A190" s="26"/>
      <c r="B190" s="22"/>
      <c r="C190" s="6">
        <f>SUM(C166:C189)</f>
        <v>58300</v>
      </c>
      <c r="D190" s="6"/>
      <c r="E190" s="6">
        <f>SUM(E166:E189)</f>
        <v>58300</v>
      </c>
      <c r="F190" s="28"/>
      <c r="G190" s="6">
        <f>SUM(G166:G189)</f>
        <v>110271.24501606758</v>
      </c>
      <c r="H190" s="28"/>
      <c r="I190" s="6">
        <f>SUM(I166:I183)</f>
        <v>0</v>
      </c>
      <c r="J190" s="26"/>
      <c r="K190" s="27"/>
    </row>
    <row r="191" spans="1:11" x14ac:dyDescent="0.25">
      <c r="A191" s="24"/>
      <c r="B191" s="22"/>
      <c r="C191" s="26"/>
      <c r="D191" s="26"/>
      <c r="E191" s="26"/>
      <c r="F191" s="26"/>
      <c r="G191" s="26"/>
      <c r="H191" s="26"/>
      <c r="I191" s="26"/>
      <c r="J191" s="26"/>
      <c r="K191" s="26"/>
    </row>
    <row r="192" spans="1:11" x14ac:dyDescent="0.25">
      <c r="A192" s="24"/>
      <c r="B192" s="22" t="s">
        <v>173</v>
      </c>
      <c r="C192" s="29">
        <f>C190+C164</f>
        <v>1076081</v>
      </c>
      <c r="D192" s="28"/>
      <c r="E192" s="29">
        <f>E190+E164</f>
        <v>944567</v>
      </c>
      <c r="F192" s="28"/>
      <c r="G192" s="29">
        <f>G190+G164</f>
        <v>1230085.2450160675</v>
      </c>
      <c r="H192" s="28"/>
      <c r="I192" s="29">
        <f>I190+I164</f>
        <v>0</v>
      </c>
      <c r="J192" s="28"/>
      <c r="K192" s="30">
        <f>C192+E192+G192-I192</f>
        <v>3250733.2450160673</v>
      </c>
    </row>
    <row r="193" spans="1:11" x14ac:dyDescent="0.25">
      <c r="A193" s="24"/>
      <c r="B193" s="22"/>
      <c r="C193" s="26"/>
      <c r="D193" s="26"/>
      <c r="E193" s="26"/>
      <c r="F193" s="26"/>
      <c r="G193" s="26"/>
      <c r="H193" s="26"/>
      <c r="I193" s="26"/>
      <c r="J193" s="26"/>
      <c r="K193" s="26"/>
    </row>
    <row r="194" spans="1:11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</row>
    <row r="195" spans="1:11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</row>
    <row r="196" spans="1:11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</row>
    <row r="197" spans="1:11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</row>
    <row r="198" spans="1:11" ht="15.75" x14ac:dyDescent="0.25">
      <c r="A198" s="16"/>
      <c r="B198" s="17" t="s">
        <v>174</v>
      </c>
      <c r="C198" s="17"/>
      <c r="D198" s="17"/>
      <c r="E198" s="16"/>
      <c r="F198" s="16"/>
      <c r="G198" s="16"/>
      <c r="H198" s="16"/>
      <c r="I198" s="16"/>
      <c r="J198" s="16"/>
      <c r="K198" s="16"/>
    </row>
    <row r="199" spans="1:11" ht="15.75" x14ac:dyDescent="0.25">
      <c r="A199" s="16"/>
      <c r="B199" s="109" t="s">
        <v>175</v>
      </c>
      <c r="C199" s="109"/>
      <c r="D199" s="109"/>
      <c r="E199" s="16"/>
      <c r="F199" s="16"/>
      <c r="G199" s="16"/>
      <c r="H199" s="16"/>
      <c r="I199" s="16"/>
      <c r="J199" s="16"/>
      <c r="K199" s="16"/>
    </row>
    <row r="200" spans="1:11" ht="15.75" x14ac:dyDescent="0.25">
      <c r="A200" s="16"/>
      <c r="B200" s="17" t="s">
        <v>176</v>
      </c>
      <c r="C200" s="17"/>
      <c r="D200" s="17"/>
      <c r="E200" s="16"/>
      <c r="F200" s="16"/>
      <c r="G200" s="16"/>
      <c r="H200" s="16"/>
      <c r="I200" s="16"/>
      <c r="J200" s="16"/>
      <c r="K200" s="16"/>
    </row>
    <row r="201" spans="1:11" ht="15.75" x14ac:dyDescent="0.25">
      <c r="A201" s="16"/>
      <c r="B201" s="17"/>
      <c r="C201" s="17"/>
      <c r="D201" s="17"/>
      <c r="E201" s="16"/>
      <c r="F201" s="16"/>
      <c r="G201" s="16"/>
      <c r="H201" s="16"/>
      <c r="I201" s="16"/>
      <c r="J201" s="16"/>
      <c r="K201" s="16"/>
    </row>
    <row r="202" spans="1:11" x14ac:dyDescent="0.25">
      <c r="A202" s="16"/>
      <c r="B202" s="2" t="s">
        <v>11</v>
      </c>
      <c r="C202" s="16"/>
      <c r="D202" s="16"/>
      <c r="E202" s="18" t="s">
        <v>179</v>
      </c>
      <c r="F202" s="15"/>
      <c r="G202" s="19" t="s">
        <v>180</v>
      </c>
      <c r="H202" s="16"/>
      <c r="I202" s="16" t="s">
        <v>178</v>
      </c>
      <c r="J202" s="16"/>
      <c r="K202" s="5" t="s">
        <v>10</v>
      </c>
    </row>
    <row r="203" spans="1:11" x14ac:dyDescent="0.25">
      <c r="A203" s="16"/>
      <c r="B203" s="16"/>
      <c r="C203" s="16"/>
      <c r="D203" s="16"/>
      <c r="E203" s="12" t="s">
        <v>186</v>
      </c>
      <c r="F203" s="20"/>
      <c r="G203" s="12">
        <v>33214</v>
      </c>
      <c r="H203" s="16"/>
      <c r="I203" s="16"/>
      <c r="J203" s="16"/>
      <c r="K203" s="16"/>
    </row>
    <row r="204" spans="1:11" ht="57" x14ac:dyDescent="0.25">
      <c r="A204" s="21" t="s">
        <v>74</v>
      </c>
      <c r="B204" s="22" t="s">
        <v>168</v>
      </c>
      <c r="C204" s="22" t="s">
        <v>64</v>
      </c>
      <c r="D204" s="22"/>
      <c r="E204" s="22" t="s">
        <v>164</v>
      </c>
      <c r="F204" s="22"/>
      <c r="G204" s="22" t="s">
        <v>165</v>
      </c>
      <c r="H204" s="22"/>
      <c r="I204" s="22" t="s">
        <v>166</v>
      </c>
      <c r="J204" s="23"/>
      <c r="K204" s="22" t="s">
        <v>167</v>
      </c>
    </row>
    <row r="205" spans="1:11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</row>
    <row r="206" spans="1:11" x14ac:dyDescent="0.25">
      <c r="A206" s="24"/>
      <c r="B206" s="25" t="s">
        <v>169</v>
      </c>
      <c r="C206" s="26">
        <v>59439</v>
      </c>
      <c r="D206" s="26"/>
      <c r="E206" s="26">
        <v>28223</v>
      </c>
      <c r="F206" s="26"/>
      <c r="G206" s="26">
        <v>11324.46</v>
      </c>
      <c r="H206" s="26"/>
      <c r="I206" s="26">
        <v>0</v>
      </c>
      <c r="J206" s="26"/>
      <c r="K206" s="27">
        <f>C206+E206+G206-I206</f>
        <v>98986.459999999992</v>
      </c>
    </row>
    <row r="207" spans="1:11" x14ac:dyDescent="0.25">
      <c r="A207" s="26"/>
      <c r="B207" s="24"/>
      <c r="C207" s="26"/>
      <c r="D207" s="26"/>
      <c r="E207" s="26"/>
      <c r="F207" s="26"/>
      <c r="G207" s="26"/>
      <c r="H207" s="26"/>
      <c r="I207" s="26"/>
      <c r="J207" s="26"/>
      <c r="K207" s="26"/>
    </row>
    <row r="208" spans="1:11" x14ac:dyDescent="0.25">
      <c r="A208" s="26">
        <v>1</v>
      </c>
      <c r="B208" s="22" t="s">
        <v>1255</v>
      </c>
      <c r="C208" s="4">
        <v>1881</v>
      </c>
      <c r="D208" s="4"/>
      <c r="E208" s="4">
        <v>631</v>
      </c>
      <c r="F208" s="26"/>
      <c r="G208" s="27">
        <f>K206*8.5%/12</f>
        <v>701.15409166666666</v>
      </c>
      <c r="H208" s="26"/>
      <c r="I208" s="26">
        <v>0</v>
      </c>
      <c r="J208" s="26"/>
      <c r="K208" s="27">
        <f>K206+C208+E208+G208-I208</f>
        <v>102199.61409166666</v>
      </c>
    </row>
    <row r="209" spans="1:11" x14ac:dyDescent="0.25">
      <c r="A209" s="26"/>
      <c r="B209" s="22"/>
      <c r="C209" s="26"/>
      <c r="D209" s="26"/>
      <c r="E209" s="26"/>
      <c r="F209" s="26"/>
      <c r="G209" s="26"/>
      <c r="H209" s="26"/>
      <c r="I209" s="26"/>
      <c r="J209" s="26"/>
      <c r="K209" s="26"/>
    </row>
    <row r="210" spans="1:11" x14ac:dyDescent="0.25">
      <c r="A210" s="26">
        <v>2</v>
      </c>
      <c r="B210" s="22" t="s">
        <v>1256</v>
      </c>
      <c r="C210" s="98">
        <v>1710</v>
      </c>
      <c r="D210" s="4"/>
      <c r="E210" s="4">
        <v>523</v>
      </c>
      <c r="F210" s="26"/>
      <c r="G210" s="27">
        <f>K208*8.5%/12</f>
        <v>723.91393314930565</v>
      </c>
      <c r="H210" s="26"/>
      <c r="I210" s="26">
        <v>0</v>
      </c>
      <c r="J210" s="26"/>
      <c r="K210" s="27">
        <f>K208+C210+E210+G210-I210</f>
        <v>105156.52802481597</v>
      </c>
    </row>
    <row r="211" spans="1:11" x14ac:dyDescent="0.25">
      <c r="A211" s="26"/>
      <c r="B211" s="22"/>
      <c r="C211" s="4"/>
      <c r="D211" s="4"/>
      <c r="E211" s="4"/>
      <c r="F211" s="26"/>
      <c r="G211" s="27"/>
      <c r="H211" s="26"/>
      <c r="I211" s="26"/>
      <c r="J211" s="26"/>
      <c r="K211" s="27"/>
    </row>
    <row r="212" spans="1:11" x14ac:dyDescent="0.25">
      <c r="A212" s="26">
        <v>3</v>
      </c>
      <c r="B212" s="22" t="s">
        <v>1257</v>
      </c>
      <c r="C212" s="4">
        <v>1881</v>
      </c>
      <c r="D212" s="4"/>
      <c r="E212" s="4">
        <v>631</v>
      </c>
      <c r="F212" s="26"/>
      <c r="G212" s="27">
        <f>K210*8.5%/12</f>
        <v>744.85874017577987</v>
      </c>
      <c r="H212" s="26"/>
      <c r="I212" s="26">
        <v>0</v>
      </c>
      <c r="J212" s="26"/>
      <c r="K212" s="27">
        <f>K210+C212+E212+G212-I212</f>
        <v>108413.38676499175</v>
      </c>
    </row>
    <row r="213" spans="1:11" x14ac:dyDescent="0.25">
      <c r="A213" s="26"/>
      <c r="B213" s="22"/>
      <c r="C213" s="4"/>
      <c r="D213" s="4"/>
      <c r="E213" s="4"/>
      <c r="F213" s="26"/>
      <c r="G213" s="27"/>
      <c r="H213" s="26"/>
      <c r="I213" s="26"/>
      <c r="J213" s="26"/>
      <c r="K213" s="27"/>
    </row>
    <row r="214" spans="1:11" x14ac:dyDescent="0.25">
      <c r="A214" s="26">
        <v>4</v>
      </c>
      <c r="B214" s="22" t="s">
        <v>1258</v>
      </c>
      <c r="C214" s="4">
        <v>1881</v>
      </c>
      <c r="D214" s="4"/>
      <c r="E214" s="4">
        <v>631</v>
      </c>
      <c r="F214" s="26"/>
      <c r="G214" s="27">
        <f>K212*8.5%/12</f>
        <v>767.92815625202502</v>
      </c>
      <c r="H214" s="26"/>
      <c r="I214" s="26">
        <v>0</v>
      </c>
      <c r="J214" s="26"/>
      <c r="K214" s="27">
        <f>K212+C214+E214+G214-I214</f>
        <v>111693.31492124377</v>
      </c>
    </row>
    <row r="215" spans="1:11" x14ac:dyDescent="0.25">
      <c r="A215" s="26"/>
      <c r="B215" s="22"/>
      <c r="C215" s="4"/>
      <c r="D215" s="4"/>
      <c r="E215" s="4"/>
      <c r="F215" s="26"/>
      <c r="G215" s="27"/>
      <c r="H215" s="26"/>
      <c r="I215" s="26"/>
      <c r="J215" s="26"/>
      <c r="K215" s="27"/>
    </row>
    <row r="216" spans="1:11" x14ac:dyDescent="0.25">
      <c r="A216" s="26">
        <v>5</v>
      </c>
      <c r="B216" s="22" t="s">
        <v>1259</v>
      </c>
      <c r="C216" s="70">
        <v>1881</v>
      </c>
      <c r="D216" s="70"/>
      <c r="E216" s="70">
        <v>631</v>
      </c>
      <c r="F216" s="71"/>
      <c r="G216" s="72">
        <f>K214*8.5%/12</f>
        <v>791.16098069214343</v>
      </c>
      <c r="H216" s="71"/>
      <c r="I216" s="71">
        <v>0</v>
      </c>
      <c r="J216" s="71"/>
      <c r="K216" s="72">
        <f>K214+C216+E216+G216-I216</f>
        <v>114996.47590193592</v>
      </c>
    </row>
    <row r="217" spans="1:11" x14ac:dyDescent="0.25">
      <c r="A217" s="26"/>
      <c r="B217" s="22"/>
      <c r="C217" s="4"/>
      <c r="D217" s="4"/>
      <c r="E217" s="4"/>
      <c r="F217" s="26"/>
      <c r="G217" s="27"/>
      <c r="H217" s="26"/>
      <c r="I217" s="26"/>
      <c r="J217" s="26"/>
      <c r="K217" s="27"/>
    </row>
    <row r="218" spans="1:11" x14ac:dyDescent="0.25">
      <c r="A218" s="26">
        <v>6</v>
      </c>
      <c r="B218" s="22" t="s">
        <v>1260</v>
      </c>
      <c r="C218" s="4"/>
      <c r="D218" s="4"/>
      <c r="E218" s="4"/>
      <c r="F218" s="26"/>
      <c r="G218" s="27"/>
      <c r="H218" s="26"/>
      <c r="I218" s="26">
        <v>0</v>
      </c>
      <c r="J218" s="26"/>
      <c r="K218" s="27">
        <f>K216+C218+E218+G218-I218</f>
        <v>114996.47590193592</v>
      </c>
    </row>
    <row r="219" spans="1:11" x14ac:dyDescent="0.25">
      <c r="A219" s="26"/>
      <c r="B219" s="22"/>
      <c r="C219" s="4"/>
      <c r="D219" s="4"/>
      <c r="E219" s="4"/>
      <c r="F219" s="26"/>
      <c r="G219" s="27"/>
      <c r="H219" s="26"/>
      <c r="I219" s="26"/>
      <c r="J219" s="26"/>
      <c r="K219" s="27"/>
    </row>
    <row r="220" spans="1:11" x14ac:dyDescent="0.25">
      <c r="A220" s="26">
        <v>7</v>
      </c>
      <c r="B220" s="22" t="s">
        <v>1261</v>
      </c>
      <c r="C220" s="4"/>
      <c r="D220" s="4"/>
      <c r="E220" s="4"/>
      <c r="F220" s="26"/>
      <c r="G220" s="27"/>
      <c r="H220" s="26"/>
      <c r="I220" s="26">
        <v>0</v>
      </c>
      <c r="J220" s="26"/>
      <c r="K220" s="27">
        <f>K218+C220+E220+G220-I220</f>
        <v>114996.47590193592</v>
      </c>
    </row>
    <row r="221" spans="1:11" x14ac:dyDescent="0.25">
      <c r="A221" s="26"/>
      <c r="B221" s="22"/>
      <c r="C221" s="4"/>
      <c r="D221" s="4"/>
      <c r="E221" s="4"/>
      <c r="F221" s="26"/>
      <c r="G221" s="27"/>
      <c r="H221" s="26"/>
      <c r="I221" s="26"/>
      <c r="J221" s="26"/>
      <c r="K221" s="27"/>
    </row>
    <row r="222" spans="1:11" x14ac:dyDescent="0.25">
      <c r="A222" s="26">
        <v>8</v>
      </c>
      <c r="B222" s="22" t="s">
        <v>1262</v>
      </c>
      <c r="C222" s="4"/>
      <c r="D222" s="4"/>
      <c r="E222" s="4"/>
      <c r="F222" s="26"/>
      <c r="G222" s="27"/>
      <c r="H222" s="26"/>
      <c r="I222" s="26">
        <v>0</v>
      </c>
      <c r="J222" s="26"/>
      <c r="K222" s="27">
        <f>K220+C222+E222+G222-I222</f>
        <v>114996.47590193592</v>
      </c>
    </row>
    <row r="223" spans="1:11" x14ac:dyDescent="0.25">
      <c r="A223" s="26"/>
      <c r="B223" s="22"/>
      <c r="C223" s="4"/>
      <c r="D223" s="4"/>
      <c r="E223" s="4"/>
      <c r="F223" s="26"/>
      <c r="G223" s="27"/>
      <c r="H223" s="26"/>
      <c r="I223" s="26"/>
      <c r="J223" s="26"/>
      <c r="K223" s="27"/>
    </row>
    <row r="224" spans="1:11" x14ac:dyDescent="0.25">
      <c r="A224" s="26">
        <v>9</v>
      </c>
      <c r="B224" s="22" t="s">
        <v>1263</v>
      </c>
      <c r="C224" s="4"/>
      <c r="D224" s="4"/>
      <c r="E224" s="4"/>
      <c r="F224" s="26"/>
      <c r="G224" s="27"/>
      <c r="H224" s="26"/>
      <c r="I224" s="26">
        <v>0</v>
      </c>
      <c r="J224" s="26"/>
      <c r="K224" s="27">
        <f>K222+C224+E224+G224-I224</f>
        <v>114996.47590193592</v>
      </c>
    </row>
    <row r="225" spans="1:11" x14ac:dyDescent="0.25">
      <c r="A225" s="26"/>
      <c r="B225" s="22"/>
      <c r="C225" s="26"/>
      <c r="D225" s="26"/>
      <c r="E225" s="26"/>
      <c r="F225" s="26"/>
      <c r="G225" s="26"/>
      <c r="H225" s="26"/>
      <c r="I225" s="26"/>
      <c r="J225" s="26"/>
      <c r="K225" s="26"/>
    </row>
    <row r="226" spans="1:11" x14ac:dyDescent="0.25">
      <c r="A226" s="26">
        <v>10</v>
      </c>
      <c r="B226" s="22" t="s">
        <v>1264</v>
      </c>
      <c r="C226" s="4"/>
      <c r="D226" s="4"/>
      <c r="E226" s="4"/>
      <c r="F226" s="26"/>
      <c r="G226" s="27"/>
      <c r="H226" s="26"/>
      <c r="I226" s="26">
        <v>0</v>
      </c>
      <c r="J226" s="26"/>
      <c r="K226" s="27">
        <f>K224+C226+E226+G226-I226</f>
        <v>114996.47590193592</v>
      </c>
    </row>
    <row r="227" spans="1:11" x14ac:dyDescent="0.25">
      <c r="A227" s="26"/>
      <c r="B227" s="22"/>
      <c r="C227" s="26"/>
      <c r="D227" s="26"/>
      <c r="E227" s="26"/>
      <c r="F227" s="26"/>
      <c r="G227" s="26"/>
      <c r="H227" s="26"/>
      <c r="I227" s="26"/>
      <c r="J227" s="26"/>
      <c r="K227" s="26"/>
    </row>
    <row r="228" spans="1:11" x14ac:dyDescent="0.25">
      <c r="A228" s="26">
        <v>11</v>
      </c>
      <c r="B228" s="22" t="s">
        <v>1265</v>
      </c>
      <c r="C228" s="4"/>
      <c r="D228" s="4"/>
      <c r="E228" s="4"/>
      <c r="F228" s="26"/>
      <c r="G228" s="27"/>
      <c r="H228" s="26"/>
      <c r="I228" s="26">
        <v>0</v>
      </c>
      <c r="J228" s="26"/>
      <c r="K228" s="27">
        <f>K226+C228+E228+G228-I228</f>
        <v>114996.47590193592</v>
      </c>
    </row>
    <row r="229" spans="1:11" x14ac:dyDescent="0.25">
      <c r="A229" s="26"/>
      <c r="B229" s="22"/>
      <c r="C229" s="26"/>
      <c r="D229" s="26"/>
      <c r="E229" s="26"/>
      <c r="F229" s="26"/>
      <c r="G229" s="26"/>
      <c r="H229" s="26"/>
      <c r="I229" s="26"/>
      <c r="J229" s="26"/>
      <c r="K229" s="26"/>
    </row>
    <row r="230" spans="1:11" x14ac:dyDescent="0.25">
      <c r="A230" s="26">
        <v>12</v>
      </c>
      <c r="B230" s="22" t="s">
        <v>1266</v>
      </c>
      <c r="C230" s="4"/>
      <c r="D230" s="4"/>
      <c r="E230" s="4"/>
      <c r="F230" s="26"/>
      <c r="G230" s="27"/>
      <c r="H230" s="26"/>
      <c r="I230" s="26">
        <v>0</v>
      </c>
      <c r="J230" s="26"/>
      <c r="K230" s="27">
        <f>K228+C230+E230+G230-I230</f>
        <v>114996.47590193592</v>
      </c>
    </row>
    <row r="231" spans="1:11" x14ac:dyDescent="0.25">
      <c r="A231" s="26"/>
      <c r="B231" s="22"/>
      <c r="C231" s="26"/>
      <c r="D231" s="26"/>
      <c r="E231" s="26"/>
      <c r="F231" s="26"/>
      <c r="G231" s="26"/>
      <c r="H231" s="26"/>
      <c r="I231" s="26"/>
      <c r="J231" s="26"/>
      <c r="K231" s="26"/>
    </row>
    <row r="232" spans="1:11" x14ac:dyDescent="0.25">
      <c r="A232" s="26"/>
      <c r="B232" s="22"/>
      <c r="C232" s="6">
        <f>SUM(C208:C231)</f>
        <v>9234</v>
      </c>
      <c r="D232" s="6"/>
      <c r="E232" s="6">
        <f>SUM(E208:E231)</f>
        <v>3047</v>
      </c>
      <c r="F232" s="28"/>
      <c r="G232" s="6">
        <f>SUM(G208:G231)</f>
        <v>3729.0159019359207</v>
      </c>
      <c r="H232" s="28"/>
      <c r="I232" s="6">
        <f>SUM(I208:I231)</f>
        <v>0</v>
      </c>
      <c r="J232" s="26"/>
      <c r="K232" s="27"/>
    </row>
    <row r="233" spans="1:11" x14ac:dyDescent="0.25">
      <c r="A233" s="24"/>
      <c r="B233" s="22"/>
      <c r="C233" s="26"/>
      <c r="D233" s="26"/>
      <c r="E233" s="26"/>
      <c r="F233" s="26"/>
      <c r="G233" s="26"/>
      <c r="H233" s="26"/>
      <c r="I233" s="26"/>
      <c r="J233" s="26"/>
      <c r="K233" s="26"/>
    </row>
    <row r="234" spans="1:11" x14ac:dyDescent="0.25">
      <c r="A234" s="24"/>
      <c r="B234" s="22" t="s">
        <v>173</v>
      </c>
      <c r="C234" s="29">
        <f>C232+C206</f>
        <v>68673</v>
      </c>
      <c r="D234" s="28"/>
      <c r="E234" s="29">
        <f>E232+E206</f>
        <v>31270</v>
      </c>
      <c r="F234" s="28"/>
      <c r="G234" s="29">
        <f>G232+G206</f>
        <v>15053.475901935919</v>
      </c>
      <c r="H234" s="28"/>
      <c r="I234" s="29">
        <f>I232+I206</f>
        <v>0</v>
      </c>
      <c r="J234" s="28"/>
      <c r="K234" s="30">
        <f>K230</f>
        <v>114996.47590193592</v>
      </c>
    </row>
    <row r="235" spans="1:11" x14ac:dyDescent="0.25">
      <c r="A235" s="24"/>
      <c r="B235" s="22"/>
      <c r="C235" s="26"/>
      <c r="D235" s="26"/>
      <c r="E235" s="26"/>
      <c r="F235" s="26"/>
      <c r="G235" s="26"/>
      <c r="H235" s="26"/>
      <c r="I235" s="26"/>
      <c r="J235" s="26"/>
      <c r="K235" s="26"/>
    </row>
    <row r="236" spans="1:11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36"/>
    </row>
    <row r="237" spans="1:11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</row>
    <row r="238" spans="1:11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</row>
    <row r="239" spans="1:11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</row>
    <row r="240" spans="1:11" ht="15.75" x14ac:dyDescent="0.25">
      <c r="A240" s="16"/>
      <c r="B240" s="17" t="s">
        <v>174</v>
      </c>
      <c r="C240" s="17"/>
      <c r="D240" s="17"/>
      <c r="E240" s="16"/>
      <c r="F240" s="16"/>
      <c r="G240" s="16"/>
      <c r="H240" s="16"/>
      <c r="I240" s="16"/>
      <c r="J240" s="16"/>
      <c r="K240" s="16"/>
    </row>
    <row r="241" spans="1:11" ht="15.75" x14ac:dyDescent="0.25">
      <c r="A241" s="16"/>
      <c r="B241" s="109" t="s">
        <v>175</v>
      </c>
      <c r="C241" s="109"/>
      <c r="D241" s="109"/>
      <c r="E241" s="16"/>
      <c r="F241" s="16"/>
      <c r="G241" s="16"/>
      <c r="H241" s="16"/>
      <c r="I241" s="16"/>
      <c r="J241" s="16"/>
      <c r="K241" s="16"/>
    </row>
    <row r="242" spans="1:11" ht="15.75" x14ac:dyDescent="0.25">
      <c r="A242" s="16"/>
      <c r="B242" s="17" t="s">
        <v>176</v>
      </c>
      <c r="C242" s="17"/>
      <c r="D242" s="17"/>
      <c r="E242" s="16"/>
      <c r="F242" s="16"/>
      <c r="G242" s="16"/>
      <c r="H242" s="16"/>
      <c r="I242" s="16"/>
      <c r="J242" s="16"/>
      <c r="K242" s="16"/>
    </row>
    <row r="243" spans="1:11" ht="15.75" x14ac:dyDescent="0.25">
      <c r="A243" s="16"/>
      <c r="B243" s="17"/>
      <c r="C243" s="17"/>
      <c r="D243" s="17"/>
      <c r="E243" s="16"/>
      <c r="F243" s="16"/>
      <c r="G243" s="16"/>
      <c r="H243" s="16"/>
      <c r="I243" s="16"/>
      <c r="J243" s="16"/>
      <c r="K243" s="16"/>
    </row>
    <row r="244" spans="1:11" x14ac:dyDescent="0.25">
      <c r="A244" s="16"/>
      <c r="B244" s="2" t="s">
        <v>13</v>
      </c>
      <c r="C244" s="16"/>
      <c r="D244" s="16"/>
      <c r="E244" s="18" t="s">
        <v>179</v>
      </c>
      <c r="F244" s="15"/>
      <c r="G244" s="19" t="s">
        <v>180</v>
      </c>
      <c r="H244" s="16"/>
      <c r="I244" s="16" t="s">
        <v>178</v>
      </c>
      <c r="J244" s="16"/>
      <c r="K244" s="5" t="s">
        <v>12</v>
      </c>
    </row>
    <row r="245" spans="1:11" x14ac:dyDescent="0.25">
      <c r="A245" s="16"/>
      <c r="B245" s="16"/>
      <c r="C245" s="16"/>
      <c r="D245" s="16"/>
      <c r="E245" s="11" t="s">
        <v>187</v>
      </c>
      <c r="F245" s="20"/>
      <c r="G245" s="11" t="s">
        <v>188</v>
      </c>
      <c r="H245" s="16"/>
      <c r="I245" s="16"/>
      <c r="J245" s="16"/>
      <c r="K245" s="16"/>
    </row>
    <row r="246" spans="1:11" ht="57" x14ac:dyDescent="0.25">
      <c r="A246" s="21" t="s">
        <v>74</v>
      </c>
      <c r="B246" s="22" t="s">
        <v>168</v>
      </c>
      <c r="C246" s="22" t="s">
        <v>64</v>
      </c>
      <c r="D246" s="22"/>
      <c r="E246" s="22" t="s">
        <v>164</v>
      </c>
      <c r="F246" s="22"/>
      <c r="G246" s="22" t="s">
        <v>165</v>
      </c>
      <c r="H246" s="22"/>
      <c r="I246" s="22" t="s">
        <v>166</v>
      </c>
      <c r="J246" s="23"/>
      <c r="K246" s="22" t="s">
        <v>167</v>
      </c>
    </row>
    <row r="247" spans="1:11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</row>
    <row r="248" spans="1:11" x14ac:dyDescent="0.25">
      <c r="A248" s="24"/>
      <c r="B248" s="25" t="s">
        <v>169</v>
      </c>
      <c r="C248" s="26">
        <v>401759</v>
      </c>
      <c r="D248" s="26"/>
      <c r="E248" s="26">
        <v>373691</v>
      </c>
      <c r="F248" s="26"/>
      <c r="G248" s="27">
        <v>205901.96</v>
      </c>
      <c r="H248" s="26"/>
      <c r="I248" s="26">
        <v>0</v>
      </c>
      <c r="J248" s="26"/>
      <c r="K248" s="27">
        <f>C248+E248+G248-I248</f>
        <v>981351.96</v>
      </c>
    </row>
    <row r="249" spans="1:11" x14ac:dyDescent="0.25">
      <c r="A249" s="26"/>
      <c r="B249" s="24"/>
      <c r="C249" s="26"/>
      <c r="D249" s="26"/>
      <c r="E249" s="26"/>
      <c r="F249" s="26"/>
      <c r="G249" s="26"/>
      <c r="H249" s="26"/>
      <c r="I249" s="26"/>
      <c r="J249" s="26"/>
      <c r="K249" s="26"/>
    </row>
    <row r="250" spans="1:11" x14ac:dyDescent="0.25">
      <c r="A250" s="26">
        <v>1</v>
      </c>
      <c r="B250" s="22" t="s">
        <v>1255</v>
      </c>
      <c r="C250" s="4">
        <v>23760</v>
      </c>
      <c r="D250" s="4"/>
      <c r="E250" s="4">
        <v>23760</v>
      </c>
      <c r="F250" s="26"/>
      <c r="G250" s="27">
        <f>K248*8.5%/12</f>
        <v>6951.24305</v>
      </c>
      <c r="H250" s="26"/>
      <c r="I250" s="26">
        <v>0</v>
      </c>
      <c r="J250" s="26"/>
      <c r="K250" s="27">
        <f>K248+C250+E250+G250-I250</f>
        <v>1035823.20305</v>
      </c>
    </row>
    <row r="251" spans="1:11" x14ac:dyDescent="0.25">
      <c r="A251" s="26"/>
      <c r="B251" s="22"/>
      <c r="C251" s="26"/>
      <c r="D251" s="26"/>
      <c r="E251" s="26"/>
      <c r="F251" s="26"/>
      <c r="G251" s="26"/>
      <c r="H251" s="26"/>
      <c r="I251" s="26"/>
      <c r="J251" s="26"/>
      <c r="K251" s="26"/>
    </row>
    <row r="252" spans="1:11" x14ac:dyDescent="0.25">
      <c r="A252" s="26">
        <v>2</v>
      </c>
      <c r="B252" s="22" t="s">
        <v>1256</v>
      </c>
      <c r="C252" s="98">
        <v>21600</v>
      </c>
      <c r="D252" s="4"/>
      <c r="E252" s="4">
        <v>21600</v>
      </c>
      <c r="F252" s="26"/>
      <c r="G252" s="27">
        <f>K250*8.5%/12</f>
        <v>7337.0810216041673</v>
      </c>
      <c r="H252" s="26"/>
      <c r="I252" s="26">
        <v>0</v>
      </c>
      <c r="J252" s="26"/>
      <c r="K252" s="27">
        <f>K250+C252+E252+G252-I252</f>
        <v>1086360.2840716043</v>
      </c>
    </row>
    <row r="253" spans="1:11" x14ac:dyDescent="0.25">
      <c r="A253" s="26"/>
      <c r="B253" s="22"/>
      <c r="C253" s="4"/>
      <c r="D253" s="4"/>
      <c r="E253" s="4"/>
      <c r="F253" s="26"/>
      <c r="G253" s="27"/>
      <c r="H253" s="26"/>
      <c r="I253" s="26"/>
      <c r="J253" s="26"/>
      <c r="K253" s="27"/>
    </row>
    <row r="254" spans="1:11" x14ac:dyDescent="0.25">
      <c r="A254" s="26">
        <v>3</v>
      </c>
      <c r="B254" s="22" t="s">
        <v>1257</v>
      </c>
      <c r="C254" s="4">
        <v>23760</v>
      </c>
      <c r="D254" s="4"/>
      <c r="E254" s="4">
        <v>23760</v>
      </c>
      <c r="F254" s="26"/>
      <c r="G254" s="27">
        <f>K252*8.5%/12</f>
        <v>7695.0520121738637</v>
      </c>
      <c r="H254" s="26"/>
      <c r="I254" s="26">
        <v>0</v>
      </c>
      <c r="J254" s="26"/>
      <c r="K254" s="27">
        <f>K252+C254+E254+G254-I254</f>
        <v>1141575.3360837782</v>
      </c>
    </row>
    <row r="255" spans="1:11" x14ac:dyDescent="0.25">
      <c r="A255" s="26"/>
      <c r="B255" s="22"/>
      <c r="C255" s="4"/>
      <c r="D255" s="4"/>
      <c r="E255" s="4"/>
      <c r="F255" s="26"/>
      <c r="G255" s="27"/>
      <c r="H255" s="26"/>
      <c r="I255" s="26"/>
      <c r="J255" s="26"/>
      <c r="K255" s="27"/>
    </row>
    <row r="256" spans="1:11" x14ac:dyDescent="0.25">
      <c r="A256" s="26">
        <v>4</v>
      </c>
      <c r="B256" s="22" t="s">
        <v>1258</v>
      </c>
      <c r="C256" s="4">
        <v>23760</v>
      </c>
      <c r="D256" s="4"/>
      <c r="E256" s="4">
        <v>23760</v>
      </c>
      <c r="F256" s="26"/>
      <c r="G256" s="27">
        <f>K254*8.5%/12</f>
        <v>8086.1586305934288</v>
      </c>
      <c r="H256" s="26"/>
      <c r="I256" s="26">
        <v>0</v>
      </c>
      <c r="J256" s="26"/>
      <c r="K256" s="27">
        <f>K254+C256+E256+G256-I256</f>
        <v>1197181.4947143716</v>
      </c>
    </row>
    <row r="257" spans="1:11" x14ac:dyDescent="0.25">
      <c r="A257" s="26"/>
      <c r="B257" s="22"/>
      <c r="C257" s="4"/>
      <c r="D257" s="4"/>
      <c r="E257" s="4"/>
      <c r="F257" s="26"/>
      <c r="G257" s="27"/>
      <c r="H257" s="26"/>
      <c r="I257" s="26"/>
      <c r="J257" s="26"/>
      <c r="K257" s="27"/>
    </row>
    <row r="258" spans="1:11" x14ac:dyDescent="0.25">
      <c r="A258" s="26">
        <v>5</v>
      </c>
      <c r="B258" s="22" t="s">
        <v>1259</v>
      </c>
      <c r="C258" s="70">
        <v>23760</v>
      </c>
      <c r="D258" s="70"/>
      <c r="E258" s="70">
        <v>23760</v>
      </c>
      <c r="F258" s="71"/>
      <c r="G258" s="72">
        <f>K256*8.5%/12</f>
        <v>8480.0355875601326</v>
      </c>
      <c r="H258" s="71"/>
      <c r="I258" s="71">
        <v>0</v>
      </c>
      <c r="J258" s="71"/>
      <c r="K258" s="72">
        <f>K256+C258+E258+G258-I258</f>
        <v>1253181.5303019318</v>
      </c>
    </row>
    <row r="259" spans="1:11" x14ac:dyDescent="0.25">
      <c r="A259" s="26"/>
      <c r="B259" s="22"/>
      <c r="C259" s="4"/>
      <c r="D259" s="4"/>
      <c r="E259" s="4"/>
      <c r="F259" s="26"/>
      <c r="G259" s="27"/>
      <c r="H259" s="26"/>
      <c r="I259" s="26"/>
      <c r="J259" s="26"/>
      <c r="K259" s="27"/>
    </row>
    <row r="260" spans="1:11" x14ac:dyDescent="0.25">
      <c r="A260" s="26">
        <v>6</v>
      </c>
      <c r="B260" s="22" t="s">
        <v>1260</v>
      </c>
      <c r="C260" s="4"/>
      <c r="D260" s="4"/>
      <c r="E260" s="4"/>
      <c r="F260" s="26"/>
      <c r="G260" s="27"/>
      <c r="H260" s="26"/>
      <c r="I260" s="26">
        <v>0</v>
      </c>
      <c r="J260" s="26"/>
      <c r="K260" s="27">
        <f>K258+C260+E260+G260-I260</f>
        <v>1253181.5303019318</v>
      </c>
    </row>
    <row r="261" spans="1:11" x14ac:dyDescent="0.25">
      <c r="A261" s="26"/>
      <c r="B261" s="22"/>
      <c r="C261" s="4"/>
      <c r="D261" s="4"/>
      <c r="E261" s="4"/>
      <c r="F261" s="26"/>
      <c r="G261" s="27"/>
      <c r="H261" s="26"/>
      <c r="I261" s="26"/>
      <c r="J261" s="26"/>
      <c r="K261" s="27"/>
    </row>
    <row r="262" spans="1:11" x14ac:dyDescent="0.25">
      <c r="A262" s="26">
        <v>7</v>
      </c>
      <c r="B262" s="22" t="s">
        <v>1261</v>
      </c>
      <c r="C262" s="4"/>
      <c r="D262" s="4"/>
      <c r="E262" s="4"/>
      <c r="F262" s="26"/>
      <c r="G262" s="27"/>
      <c r="H262" s="26"/>
      <c r="I262" s="26">
        <v>0</v>
      </c>
      <c r="J262" s="26"/>
      <c r="K262" s="27">
        <f>K260+C262+E262+G262-I262</f>
        <v>1253181.5303019318</v>
      </c>
    </row>
    <row r="263" spans="1:11" x14ac:dyDescent="0.25">
      <c r="A263" s="26"/>
      <c r="B263" s="22"/>
      <c r="C263" s="4"/>
      <c r="D263" s="4"/>
      <c r="E263" s="4"/>
      <c r="F263" s="26"/>
      <c r="G263" s="27"/>
      <c r="H263" s="26"/>
      <c r="I263" s="26"/>
      <c r="J263" s="26"/>
      <c r="K263" s="27"/>
    </row>
    <row r="264" spans="1:11" x14ac:dyDescent="0.25">
      <c r="A264" s="26">
        <v>8</v>
      </c>
      <c r="B264" s="22" t="s">
        <v>1262</v>
      </c>
      <c r="C264" s="4"/>
      <c r="D264" s="4"/>
      <c r="E264" s="4"/>
      <c r="F264" s="26"/>
      <c r="G264" s="27"/>
      <c r="H264" s="26"/>
      <c r="I264" s="26">
        <v>0</v>
      </c>
      <c r="J264" s="26"/>
      <c r="K264" s="27">
        <f>K262+C264+E264+G264-I264</f>
        <v>1253181.5303019318</v>
      </c>
    </row>
    <row r="265" spans="1:11" x14ac:dyDescent="0.25">
      <c r="A265" s="26"/>
      <c r="B265" s="22"/>
      <c r="C265" s="4"/>
      <c r="D265" s="4"/>
      <c r="E265" s="4"/>
      <c r="F265" s="26"/>
      <c r="G265" s="27"/>
      <c r="H265" s="26"/>
      <c r="I265" s="26"/>
      <c r="J265" s="26"/>
      <c r="K265" s="27"/>
    </row>
    <row r="266" spans="1:11" x14ac:dyDescent="0.25">
      <c r="A266" s="26">
        <v>9</v>
      </c>
      <c r="B266" s="22" t="s">
        <v>1263</v>
      </c>
      <c r="C266" s="4"/>
      <c r="D266" s="4"/>
      <c r="E266" s="4"/>
      <c r="F266" s="26"/>
      <c r="G266" s="27"/>
      <c r="H266" s="26"/>
      <c r="I266" s="26">
        <v>0</v>
      </c>
      <c r="J266" s="26"/>
      <c r="K266" s="27">
        <f>K264+C266+E266+G266-I266</f>
        <v>1253181.5303019318</v>
      </c>
    </row>
    <row r="267" spans="1:11" x14ac:dyDescent="0.25">
      <c r="A267" s="26"/>
      <c r="B267" s="22"/>
      <c r="C267" s="4"/>
      <c r="D267" s="4"/>
      <c r="E267" s="4"/>
      <c r="F267" s="26"/>
      <c r="G267" s="27"/>
      <c r="H267" s="26"/>
      <c r="I267" s="26"/>
      <c r="J267" s="26"/>
      <c r="K267" s="27"/>
    </row>
    <row r="268" spans="1:11" x14ac:dyDescent="0.25">
      <c r="A268" s="26">
        <v>10</v>
      </c>
      <c r="B268" s="22" t="s">
        <v>1264</v>
      </c>
      <c r="C268" s="4"/>
      <c r="D268" s="4"/>
      <c r="E268" s="4"/>
      <c r="F268" s="26"/>
      <c r="G268" s="27"/>
      <c r="H268" s="26"/>
      <c r="I268" s="26">
        <v>0</v>
      </c>
      <c r="J268" s="26"/>
      <c r="K268" s="27">
        <f>K266+C268+E268+G268-I268</f>
        <v>1253181.5303019318</v>
      </c>
    </row>
    <row r="269" spans="1:11" x14ac:dyDescent="0.25">
      <c r="A269" s="26"/>
      <c r="B269" s="22"/>
      <c r="C269" s="4"/>
      <c r="D269" s="4"/>
      <c r="E269" s="4"/>
      <c r="F269" s="26"/>
      <c r="G269" s="27"/>
      <c r="H269" s="26"/>
      <c r="I269" s="26"/>
      <c r="J269" s="26"/>
      <c r="K269" s="27"/>
    </row>
    <row r="270" spans="1:11" x14ac:dyDescent="0.25">
      <c r="A270" s="26">
        <v>11</v>
      </c>
      <c r="B270" s="22" t="s">
        <v>1265</v>
      </c>
      <c r="C270" s="4"/>
      <c r="D270" s="4"/>
      <c r="E270" s="4"/>
      <c r="F270" s="26"/>
      <c r="G270" s="27"/>
      <c r="H270" s="26"/>
      <c r="I270" s="26">
        <v>0</v>
      </c>
      <c r="J270" s="26"/>
      <c r="K270" s="27">
        <f>K268+C270+E270+G270-I270</f>
        <v>1253181.5303019318</v>
      </c>
    </row>
    <row r="271" spans="1:11" x14ac:dyDescent="0.25">
      <c r="A271" s="26"/>
      <c r="B271" s="22"/>
      <c r="C271" s="4"/>
      <c r="D271" s="4"/>
      <c r="E271" s="4"/>
      <c r="F271" s="26"/>
      <c r="G271" s="27"/>
      <c r="H271" s="26"/>
      <c r="I271" s="26"/>
      <c r="J271" s="26"/>
      <c r="K271" s="27"/>
    </row>
    <row r="272" spans="1:11" x14ac:dyDescent="0.25">
      <c r="A272" s="26">
        <v>12</v>
      </c>
      <c r="B272" s="22" t="s">
        <v>1266</v>
      </c>
      <c r="C272" s="4"/>
      <c r="D272" s="4"/>
      <c r="E272" s="4"/>
      <c r="F272" s="26"/>
      <c r="G272" s="27"/>
      <c r="H272" s="26"/>
      <c r="I272" s="26">
        <v>0</v>
      </c>
      <c r="J272" s="26"/>
      <c r="K272" s="27">
        <f>K270+C272+E272+G272-I272</f>
        <v>1253181.5303019318</v>
      </c>
    </row>
    <row r="273" spans="1:11" x14ac:dyDescent="0.25">
      <c r="A273" s="26"/>
      <c r="B273" s="22"/>
      <c r="C273" s="4"/>
      <c r="D273" s="4"/>
      <c r="E273" s="4"/>
      <c r="F273" s="26"/>
      <c r="G273" s="27"/>
      <c r="H273" s="26"/>
      <c r="I273" s="26"/>
      <c r="J273" s="26"/>
      <c r="K273" s="27"/>
    </row>
    <row r="274" spans="1:11" x14ac:dyDescent="0.25">
      <c r="A274" s="26"/>
      <c r="B274" s="22"/>
      <c r="C274" s="6">
        <f>SUM(C250:C273)</f>
        <v>116640</v>
      </c>
      <c r="D274" s="6"/>
      <c r="E274" s="6">
        <f>SUM(E250:E273)</f>
        <v>116640</v>
      </c>
      <c r="F274" s="28"/>
      <c r="G274" s="6">
        <f>SUM(G250:G273)</f>
        <v>38549.570301931592</v>
      </c>
      <c r="H274" s="28"/>
      <c r="I274" s="64">
        <f>SUM(I250:I273)</f>
        <v>0</v>
      </c>
      <c r="J274" s="26"/>
      <c r="K274" s="27"/>
    </row>
    <row r="275" spans="1:11" ht="30" customHeight="1" x14ac:dyDescent="0.25">
      <c r="A275" s="26"/>
      <c r="B275" s="60"/>
      <c r="C275" s="6"/>
      <c r="D275" s="6"/>
      <c r="E275" s="6"/>
      <c r="F275" s="28"/>
      <c r="G275" s="6"/>
      <c r="H275" s="28"/>
      <c r="I275" s="6"/>
      <c r="J275" s="26"/>
      <c r="K275" s="27"/>
    </row>
    <row r="276" spans="1:11" x14ac:dyDescent="0.25">
      <c r="A276" s="24"/>
      <c r="B276" s="22" t="s">
        <v>173</v>
      </c>
      <c r="C276" s="29">
        <f>C274+C248</f>
        <v>518399</v>
      </c>
      <c r="D276" s="28"/>
      <c r="E276" s="29">
        <f>E274+E248</f>
        <v>490331</v>
      </c>
      <c r="F276" s="28"/>
      <c r="G276" s="29">
        <f>G274+G248</f>
        <v>244451.53030193158</v>
      </c>
      <c r="H276" s="28"/>
      <c r="I276" s="29">
        <f>I274+I248</f>
        <v>0</v>
      </c>
      <c r="J276" s="28"/>
      <c r="K276" s="30">
        <f>K272</f>
        <v>1253181.5303019318</v>
      </c>
    </row>
    <row r="277" spans="1:11" x14ac:dyDescent="0.25">
      <c r="A277" s="24"/>
      <c r="B277" s="22"/>
      <c r="C277" s="26"/>
      <c r="D277" s="26"/>
      <c r="E277" s="26"/>
      <c r="F277" s="26"/>
      <c r="G277" s="26"/>
      <c r="H277" s="26"/>
      <c r="I277" s="26"/>
      <c r="J277" s="26"/>
      <c r="K277" s="26"/>
    </row>
    <row r="278" spans="1:11" x14ac:dyDescent="0.2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36"/>
    </row>
    <row r="279" spans="1:11" x14ac:dyDescent="0.2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</row>
    <row r="280" spans="1:11" x14ac:dyDescent="0.2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</row>
    <row r="281" spans="1:11" x14ac:dyDescent="0.2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</row>
    <row r="282" spans="1:11" ht="15.75" x14ac:dyDescent="0.25">
      <c r="A282" s="16"/>
      <c r="B282" s="17" t="s">
        <v>174</v>
      </c>
      <c r="C282" s="17"/>
      <c r="D282" s="17"/>
      <c r="E282" s="16"/>
      <c r="F282" s="16"/>
      <c r="G282" s="16"/>
      <c r="H282" s="16"/>
      <c r="I282" s="16"/>
      <c r="J282" s="16"/>
      <c r="K282" s="16"/>
    </row>
    <row r="283" spans="1:11" ht="15.75" x14ac:dyDescent="0.25">
      <c r="A283" s="16"/>
      <c r="B283" s="109" t="s">
        <v>175</v>
      </c>
      <c r="C283" s="109"/>
      <c r="D283" s="109"/>
      <c r="E283" s="16"/>
      <c r="F283" s="16"/>
      <c r="G283" s="16"/>
      <c r="H283" s="16"/>
      <c r="I283" s="16"/>
      <c r="J283" s="16"/>
      <c r="K283" s="16"/>
    </row>
    <row r="284" spans="1:11" ht="15.75" x14ac:dyDescent="0.25">
      <c r="A284" s="16"/>
      <c r="B284" s="17" t="s">
        <v>176</v>
      </c>
      <c r="C284" s="17"/>
      <c r="D284" s="17"/>
      <c r="E284" s="16"/>
      <c r="F284" s="16"/>
      <c r="G284" s="16"/>
      <c r="H284" s="16"/>
      <c r="I284" s="16"/>
      <c r="J284" s="16"/>
      <c r="K284" s="16"/>
    </row>
    <row r="285" spans="1:11" ht="15.75" x14ac:dyDescent="0.25">
      <c r="A285" s="16"/>
      <c r="B285" s="17"/>
      <c r="C285" s="17"/>
      <c r="D285" s="17"/>
      <c r="E285" s="16"/>
      <c r="F285" s="16"/>
      <c r="G285" s="16"/>
      <c r="H285" s="16"/>
      <c r="I285" s="16"/>
      <c r="J285" s="16"/>
      <c r="K285" s="16"/>
    </row>
    <row r="286" spans="1:11" x14ac:dyDescent="0.25">
      <c r="A286" s="16"/>
      <c r="B286" s="61" t="s">
        <v>15</v>
      </c>
      <c r="C286" s="53"/>
      <c r="D286" s="16"/>
      <c r="E286" s="18" t="s">
        <v>179</v>
      </c>
      <c r="F286" s="15"/>
      <c r="G286" s="19" t="s">
        <v>180</v>
      </c>
      <c r="H286" s="16"/>
      <c r="I286" s="16" t="s">
        <v>178</v>
      </c>
      <c r="J286" s="16"/>
      <c r="K286" s="5" t="s">
        <v>14</v>
      </c>
    </row>
    <row r="287" spans="1:11" x14ac:dyDescent="0.25">
      <c r="A287" s="16"/>
      <c r="B287" s="16"/>
      <c r="C287" s="16"/>
      <c r="D287" s="16"/>
      <c r="E287" s="11" t="s">
        <v>189</v>
      </c>
      <c r="F287" s="20"/>
      <c r="G287" s="11" t="s">
        <v>190</v>
      </c>
      <c r="H287" s="16"/>
      <c r="I287" s="16"/>
      <c r="J287" s="16"/>
      <c r="K287" s="16"/>
    </row>
    <row r="288" spans="1:11" ht="57" x14ac:dyDescent="0.25">
      <c r="A288" s="21" t="s">
        <v>74</v>
      </c>
      <c r="B288" s="22" t="s">
        <v>168</v>
      </c>
      <c r="C288" s="22" t="s">
        <v>64</v>
      </c>
      <c r="D288" s="22"/>
      <c r="E288" s="22" t="s">
        <v>164</v>
      </c>
      <c r="F288" s="22"/>
      <c r="G288" s="22" t="s">
        <v>165</v>
      </c>
      <c r="H288" s="22"/>
      <c r="I288" s="22" t="s">
        <v>166</v>
      </c>
      <c r="J288" s="23"/>
      <c r="K288" s="22" t="s">
        <v>167</v>
      </c>
    </row>
    <row r="289" spans="1:11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</row>
    <row r="290" spans="1:11" x14ac:dyDescent="0.25">
      <c r="A290" s="24"/>
      <c r="B290" s="25" t="s">
        <v>169</v>
      </c>
      <c r="C290" s="26">
        <v>320074</v>
      </c>
      <c r="D290" s="26"/>
      <c r="E290" s="26">
        <v>201180</v>
      </c>
      <c r="F290" s="26"/>
      <c r="G290" s="27">
        <v>259812.87</v>
      </c>
      <c r="H290" s="26"/>
      <c r="I290" s="26">
        <v>0</v>
      </c>
      <c r="J290" s="26"/>
      <c r="K290" s="27">
        <f>C290+E290+G290-I290</f>
        <v>781066.87</v>
      </c>
    </row>
    <row r="291" spans="1:11" x14ac:dyDescent="0.25">
      <c r="A291" s="26"/>
      <c r="B291" s="24"/>
      <c r="C291" s="26"/>
      <c r="D291" s="26"/>
      <c r="E291" s="26"/>
      <c r="F291" s="26"/>
      <c r="G291" s="26"/>
      <c r="H291" s="26"/>
      <c r="I291" s="26"/>
      <c r="J291" s="26"/>
      <c r="K291" s="26"/>
    </row>
    <row r="292" spans="1:11" x14ac:dyDescent="0.25">
      <c r="A292" s="26">
        <v>1</v>
      </c>
      <c r="B292" s="22" t="s">
        <v>1255</v>
      </c>
      <c r="C292" s="4">
        <v>5302</v>
      </c>
      <c r="D292" s="4"/>
      <c r="E292" s="4">
        <v>4052</v>
      </c>
      <c r="F292" s="26"/>
      <c r="G292" s="27">
        <f>K290*8.5%/12</f>
        <v>5532.5569958333335</v>
      </c>
      <c r="H292" s="26"/>
      <c r="I292" s="26">
        <v>0</v>
      </c>
      <c r="J292" s="26"/>
      <c r="K292" s="27">
        <f>K290+C292+E292+G292-I292</f>
        <v>795953.42699583329</v>
      </c>
    </row>
    <row r="293" spans="1:11" x14ac:dyDescent="0.25">
      <c r="A293" s="26"/>
      <c r="B293" s="22"/>
      <c r="C293" s="26"/>
      <c r="D293" s="26"/>
      <c r="E293" s="26"/>
      <c r="F293" s="26"/>
      <c r="G293" s="26"/>
      <c r="H293" s="26"/>
      <c r="I293" s="26"/>
      <c r="J293" s="26"/>
      <c r="K293" s="26"/>
    </row>
    <row r="294" spans="1:11" x14ac:dyDescent="0.25">
      <c r="A294" s="26">
        <v>2</v>
      </c>
      <c r="B294" s="22" t="s">
        <v>1256</v>
      </c>
      <c r="C294" s="98">
        <v>4820</v>
      </c>
      <c r="D294" s="4"/>
      <c r="E294" s="4">
        <v>4052</v>
      </c>
      <c r="F294" s="26"/>
      <c r="G294" s="27">
        <f>K292*8.5%/12</f>
        <v>5638.0034412204868</v>
      </c>
      <c r="H294" s="26"/>
      <c r="I294" s="26">
        <v>0</v>
      </c>
      <c r="J294" s="26"/>
      <c r="K294" s="27">
        <f>K292+C294+E294+G294-I294</f>
        <v>810463.43043705379</v>
      </c>
    </row>
    <row r="295" spans="1:11" x14ac:dyDescent="0.25">
      <c r="A295" s="26"/>
      <c r="B295" s="22"/>
      <c r="C295" s="4"/>
      <c r="D295" s="4"/>
      <c r="E295" s="4"/>
      <c r="F295" s="26"/>
      <c r="G295" s="27"/>
      <c r="H295" s="26"/>
      <c r="I295" s="26"/>
      <c r="J295" s="26"/>
      <c r="K295" s="27"/>
    </row>
    <row r="296" spans="1:11" x14ac:dyDescent="0.25">
      <c r="A296" s="26">
        <v>3</v>
      </c>
      <c r="B296" s="22" t="s">
        <v>1257</v>
      </c>
      <c r="C296" s="4">
        <v>5302</v>
      </c>
      <c r="D296" s="4"/>
      <c r="E296" s="4">
        <v>4052</v>
      </c>
      <c r="F296" s="26"/>
      <c r="G296" s="27">
        <f>K294*8.5%/12</f>
        <v>5740.7826322624642</v>
      </c>
      <c r="H296" s="26"/>
      <c r="I296" s="26">
        <v>100000</v>
      </c>
      <c r="J296" s="26"/>
      <c r="K296" s="27">
        <f>K294+C296+E296+G296-I296</f>
        <v>725558.21306931623</v>
      </c>
    </row>
    <row r="297" spans="1:11" x14ac:dyDescent="0.25">
      <c r="A297" s="26"/>
      <c r="B297" s="22"/>
      <c r="C297" s="4"/>
      <c r="D297" s="4"/>
      <c r="E297" s="4"/>
      <c r="F297" s="26"/>
      <c r="G297" s="27"/>
      <c r="H297" s="26"/>
      <c r="I297" s="26"/>
      <c r="J297" s="26"/>
      <c r="K297" s="27"/>
    </row>
    <row r="298" spans="1:11" x14ac:dyDescent="0.25">
      <c r="A298" s="26">
        <v>4</v>
      </c>
      <c r="B298" s="22" t="s">
        <v>1258</v>
      </c>
      <c r="C298" s="4">
        <v>5302</v>
      </c>
      <c r="D298" s="4"/>
      <c r="E298" s="4">
        <v>4052</v>
      </c>
      <c r="F298" s="26"/>
      <c r="G298" s="27">
        <f>K296*8.5%/12</f>
        <v>5139.3706759076567</v>
      </c>
      <c r="H298" s="26"/>
      <c r="I298" s="26">
        <v>0</v>
      </c>
      <c r="J298" s="26"/>
      <c r="K298" s="27">
        <f>K296+C298+E298+G298-I298</f>
        <v>740051.58374522394</v>
      </c>
    </row>
    <row r="299" spans="1:11" x14ac:dyDescent="0.25">
      <c r="A299" s="26"/>
      <c r="B299" s="22"/>
      <c r="C299" s="4"/>
      <c r="D299" s="4"/>
      <c r="E299" s="4"/>
      <c r="F299" s="26"/>
      <c r="G299" s="27"/>
      <c r="H299" s="26"/>
      <c r="I299" s="26"/>
      <c r="J299" s="26"/>
      <c r="K299" s="27"/>
    </row>
    <row r="300" spans="1:11" x14ac:dyDescent="0.25">
      <c r="A300" s="26">
        <v>5</v>
      </c>
      <c r="B300" s="22" t="s">
        <v>1259</v>
      </c>
      <c r="C300" s="70">
        <v>5302</v>
      </c>
      <c r="D300" s="70"/>
      <c r="E300" s="70">
        <v>4052</v>
      </c>
      <c r="F300" s="71"/>
      <c r="G300" s="72">
        <f>K298*8.5%/12</f>
        <v>5242.0320515286703</v>
      </c>
      <c r="H300" s="71"/>
      <c r="I300" s="71">
        <v>0</v>
      </c>
      <c r="J300" s="71"/>
      <c r="K300" s="72">
        <f>K298+C300+E300+G300-I300</f>
        <v>754647.61579675262</v>
      </c>
    </row>
    <row r="301" spans="1:11" x14ac:dyDescent="0.25">
      <c r="A301" s="26"/>
      <c r="B301" s="22"/>
      <c r="C301" s="4"/>
      <c r="D301" s="4"/>
      <c r="E301" s="4"/>
      <c r="F301" s="26"/>
      <c r="G301" s="27"/>
      <c r="H301" s="26"/>
      <c r="I301" s="26"/>
      <c r="J301" s="26"/>
      <c r="K301" s="27"/>
    </row>
    <row r="302" spans="1:11" x14ac:dyDescent="0.25">
      <c r="A302" s="26">
        <v>6</v>
      </c>
      <c r="B302" s="22" t="s">
        <v>1260</v>
      </c>
      <c r="C302" s="4"/>
      <c r="D302" s="4"/>
      <c r="E302" s="4"/>
      <c r="F302" s="26"/>
      <c r="G302" s="27"/>
      <c r="H302" s="26"/>
      <c r="I302" s="26">
        <v>0</v>
      </c>
      <c r="J302" s="26"/>
      <c r="K302" s="27">
        <f>K300+C302+E302+G302-I302</f>
        <v>754647.61579675262</v>
      </c>
    </row>
    <row r="303" spans="1:11" x14ac:dyDescent="0.25">
      <c r="A303" s="26"/>
      <c r="B303" s="22"/>
      <c r="C303" s="4"/>
      <c r="D303" s="4"/>
      <c r="E303" s="4"/>
      <c r="F303" s="26"/>
      <c r="G303" s="27"/>
      <c r="H303" s="26"/>
      <c r="I303" s="26"/>
      <c r="J303" s="26"/>
      <c r="K303" s="27"/>
    </row>
    <row r="304" spans="1:11" x14ac:dyDescent="0.25">
      <c r="A304" s="26">
        <v>7</v>
      </c>
      <c r="B304" s="22" t="s">
        <v>1261</v>
      </c>
      <c r="C304" s="4"/>
      <c r="D304" s="4"/>
      <c r="E304" s="4"/>
      <c r="F304" s="26"/>
      <c r="G304" s="27"/>
      <c r="H304" s="26"/>
      <c r="I304" s="26">
        <v>0</v>
      </c>
      <c r="J304" s="26"/>
      <c r="K304" s="27">
        <f>K302+C304+E304+G304-I304</f>
        <v>754647.61579675262</v>
      </c>
    </row>
    <row r="305" spans="1:11" x14ac:dyDescent="0.25">
      <c r="A305" s="26"/>
      <c r="B305" s="22"/>
      <c r="C305" s="4"/>
      <c r="D305" s="4"/>
      <c r="E305" s="4"/>
      <c r="F305" s="26"/>
      <c r="G305" s="27"/>
      <c r="H305" s="26"/>
      <c r="I305" s="26"/>
      <c r="J305" s="26"/>
      <c r="K305" s="27"/>
    </row>
    <row r="306" spans="1:11" x14ac:dyDescent="0.25">
      <c r="A306" s="26">
        <v>8</v>
      </c>
      <c r="B306" s="22" t="s">
        <v>1262</v>
      </c>
      <c r="C306" s="4"/>
      <c r="D306" s="4"/>
      <c r="E306" s="4"/>
      <c r="F306" s="26"/>
      <c r="G306" s="27"/>
      <c r="H306" s="26"/>
      <c r="I306" s="26">
        <v>0</v>
      </c>
      <c r="J306" s="26"/>
      <c r="K306" s="27">
        <f>K304+C306+E306+G306-I306</f>
        <v>754647.61579675262</v>
      </c>
    </row>
    <row r="307" spans="1:11" x14ac:dyDescent="0.25">
      <c r="A307" s="26"/>
      <c r="B307" s="22"/>
      <c r="C307" s="4"/>
      <c r="D307" s="4"/>
      <c r="E307" s="4"/>
      <c r="F307" s="26"/>
      <c r="G307" s="27"/>
      <c r="H307" s="26"/>
      <c r="I307" s="26"/>
      <c r="J307" s="26"/>
      <c r="K307" s="27"/>
    </row>
    <row r="308" spans="1:11" x14ac:dyDescent="0.25">
      <c r="A308" s="26">
        <v>9</v>
      </c>
      <c r="B308" s="22" t="s">
        <v>1263</v>
      </c>
      <c r="C308" s="4"/>
      <c r="D308" s="4"/>
      <c r="E308" s="4"/>
      <c r="F308" s="26"/>
      <c r="G308" s="27"/>
      <c r="H308" s="26"/>
      <c r="I308" s="26">
        <v>0</v>
      </c>
      <c r="J308" s="26"/>
      <c r="K308" s="27">
        <f>K306+C308+E308+G308-I308</f>
        <v>754647.61579675262</v>
      </c>
    </row>
    <row r="309" spans="1:11" x14ac:dyDescent="0.25">
      <c r="A309" s="26"/>
      <c r="B309" s="22"/>
      <c r="C309" s="4"/>
      <c r="D309" s="4"/>
      <c r="E309" s="4"/>
      <c r="F309" s="26"/>
      <c r="G309" s="27"/>
      <c r="H309" s="26"/>
      <c r="I309" s="26"/>
      <c r="J309" s="26"/>
      <c r="K309" s="27"/>
    </row>
    <row r="310" spans="1:11" x14ac:dyDescent="0.25">
      <c r="A310" s="26">
        <v>10</v>
      </c>
      <c r="B310" s="22" t="s">
        <v>1264</v>
      </c>
      <c r="C310" s="4"/>
      <c r="D310" s="4"/>
      <c r="E310" s="4"/>
      <c r="F310" s="26"/>
      <c r="G310" s="27"/>
      <c r="H310" s="26"/>
      <c r="I310" s="26">
        <v>0</v>
      </c>
      <c r="J310" s="26"/>
      <c r="K310" s="27">
        <f>K308+C310+E310+G310-I310</f>
        <v>754647.61579675262</v>
      </c>
    </row>
    <row r="311" spans="1:11" x14ac:dyDescent="0.25">
      <c r="A311" s="26"/>
      <c r="B311" s="22"/>
      <c r="C311" s="4"/>
      <c r="D311" s="4"/>
      <c r="E311" s="4"/>
      <c r="F311" s="26"/>
      <c r="G311" s="27"/>
      <c r="H311" s="26"/>
      <c r="I311" s="26"/>
      <c r="J311" s="26"/>
      <c r="K311" s="27"/>
    </row>
    <row r="312" spans="1:11" x14ac:dyDescent="0.25">
      <c r="A312" s="26">
        <v>11</v>
      </c>
      <c r="B312" s="22" t="s">
        <v>1265</v>
      </c>
      <c r="C312" s="4"/>
      <c r="D312" s="4"/>
      <c r="E312" s="4"/>
      <c r="F312" s="26"/>
      <c r="G312" s="27"/>
      <c r="H312" s="26"/>
      <c r="I312" s="26">
        <v>0</v>
      </c>
      <c r="J312" s="26"/>
      <c r="K312" s="27">
        <f>K310+C312+E312+G312-I312</f>
        <v>754647.61579675262</v>
      </c>
    </row>
    <row r="313" spans="1:11" x14ac:dyDescent="0.25">
      <c r="A313" s="26"/>
      <c r="B313" s="22"/>
      <c r="C313" s="4"/>
      <c r="D313" s="4"/>
      <c r="E313" s="4"/>
      <c r="F313" s="26"/>
      <c r="G313" s="27"/>
      <c r="H313" s="26"/>
      <c r="I313" s="26"/>
      <c r="J313" s="26"/>
      <c r="K313" s="27"/>
    </row>
    <row r="314" spans="1:11" x14ac:dyDescent="0.25">
      <c r="A314" s="26">
        <v>12</v>
      </c>
      <c r="B314" s="22" t="s">
        <v>1266</v>
      </c>
      <c r="C314" s="4"/>
      <c r="D314" s="4"/>
      <c r="E314" s="4"/>
      <c r="F314" s="26"/>
      <c r="G314" s="27"/>
      <c r="H314" s="26"/>
      <c r="I314" s="26">
        <v>0</v>
      </c>
      <c r="J314" s="26"/>
      <c r="K314" s="27">
        <f>K312+C314+E314+G314-I314</f>
        <v>754647.61579675262</v>
      </c>
    </row>
    <row r="315" spans="1:11" x14ac:dyDescent="0.25">
      <c r="A315" s="26"/>
      <c r="B315" s="22"/>
      <c r="C315" s="4"/>
      <c r="D315" s="4"/>
      <c r="E315" s="4"/>
      <c r="F315" s="26"/>
      <c r="G315" s="27"/>
      <c r="H315" s="26"/>
      <c r="I315" s="26"/>
      <c r="J315" s="26"/>
      <c r="K315" s="27"/>
    </row>
    <row r="316" spans="1:11" x14ac:dyDescent="0.25">
      <c r="A316" s="26"/>
      <c r="B316" s="22"/>
      <c r="C316" s="6">
        <f>SUM(C292:C315)</f>
        <v>26028</v>
      </c>
      <c r="D316" s="6"/>
      <c r="E316" s="6">
        <f>SUM(E292:E315)</f>
        <v>20260</v>
      </c>
      <c r="F316" s="28"/>
      <c r="G316" s="45">
        <f>SUM(G292:G315)</f>
        <v>27292.74579675261</v>
      </c>
      <c r="H316" s="28"/>
      <c r="I316" s="6">
        <f>SUM(I292:I315)</f>
        <v>100000</v>
      </c>
      <c r="J316" s="26"/>
      <c r="K316" s="27"/>
    </row>
    <row r="317" spans="1:11" x14ac:dyDescent="0.25">
      <c r="A317" s="24"/>
      <c r="B317" s="22"/>
      <c r="C317" s="26"/>
      <c r="D317" s="26"/>
      <c r="E317" s="26"/>
      <c r="F317" s="26"/>
      <c r="G317" s="99"/>
      <c r="H317" s="26"/>
      <c r="I317" s="26"/>
      <c r="J317" s="26"/>
      <c r="K317" s="26"/>
    </row>
    <row r="318" spans="1:11" x14ac:dyDescent="0.25">
      <c r="A318" s="24"/>
      <c r="B318" s="22" t="s">
        <v>173</v>
      </c>
      <c r="C318" s="29">
        <f>C316+C290</f>
        <v>346102</v>
      </c>
      <c r="D318" s="28"/>
      <c r="E318" s="29">
        <f>E316+E290</f>
        <v>221440</v>
      </c>
      <c r="F318" s="28"/>
      <c r="G318" s="100">
        <f>G316+G290</f>
        <v>287105.61579675262</v>
      </c>
      <c r="H318" s="28"/>
      <c r="I318" s="29">
        <f>I316+I290</f>
        <v>100000</v>
      </c>
      <c r="J318" s="28"/>
      <c r="K318" s="30">
        <f>C318+E318+G318-I318</f>
        <v>754647.61579675262</v>
      </c>
    </row>
    <row r="319" spans="1:11" ht="28.5" x14ac:dyDescent="0.25">
      <c r="A319" s="24"/>
      <c r="B319" s="22" t="s">
        <v>1279</v>
      </c>
      <c r="C319" s="26"/>
      <c r="D319" s="26"/>
      <c r="E319" s="26"/>
      <c r="F319" s="26"/>
      <c r="G319" s="99"/>
      <c r="H319" s="26"/>
      <c r="I319" s="26"/>
      <c r="J319" s="26"/>
      <c r="K319" s="26"/>
    </row>
    <row r="320" spans="1:11" x14ac:dyDescent="0.25">
      <c r="A320" s="16"/>
      <c r="B320" s="16"/>
      <c r="C320" s="16"/>
      <c r="D320" s="16"/>
      <c r="E320" s="16"/>
      <c r="F320" s="16"/>
      <c r="G320" s="101"/>
      <c r="H320" s="16"/>
      <c r="I320" s="16"/>
      <c r="J320" s="16"/>
      <c r="K320" s="36"/>
    </row>
    <row r="321" spans="1:11" x14ac:dyDescent="0.25">
      <c r="A321" s="16"/>
      <c r="B321" s="16"/>
      <c r="C321" s="16"/>
      <c r="D321" s="16"/>
      <c r="E321" s="16"/>
      <c r="F321" s="16"/>
      <c r="G321" s="101"/>
      <c r="H321" s="16"/>
      <c r="I321" s="16"/>
      <c r="J321" s="16"/>
      <c r="K321" s="16"/>
    </row>
    <row r="322" spans="1:11" x14ac:dyDescent="0.25">
      <c r="A322" s="16"/>
      <c r="B322" s="16"/>
      <c r="C322" s="16"/>
      <c r="D322" s="16"/>
      <c r="E322" s="16"/>
      <c r="F322" s="16"/>
      <c r="G322" s="101"/>
      <c r="H322" s="16"/>
      <c r="I322" s="16"/>
      <c r="J322" s="16"/>
      <c r="K322" s="16"/>
    </row>
    <row r="323" spans="1:11" x14ac:dyDescent="0.25">
      <c r="A323" s="16"/>
      <c r="B323" s="16"/>
      <c r="C323" s="16"/>
      <c r="D323" s="16"/>
      <c r="E323" s="16"/>
      <c r="F323" s="16"/>
      <c r="G323" s="101"/>
      <c r="H323" s="16"/>
      <c r="I323" s="16"/>
      <c r="J323" s="16"/>
      <c r="K323" s="16"/>
    </row>
    <row r="324" spans="1:11" ht="15.75" x14ac:dyDescent="0.25">
      <c r="A324" s="16"/>
      <c r="B324" s="17" t="s">
        <v>174</v>
      </c>
      <c r="C324" s="17"/>
      <c r="D324" s="17"/>
      <c r="E324" s="16"/>
      <c r="F324" s="16"/>
      <c r="G324" s="101"/>
      <c r="H324" s="16"/>
      <c r="I324" s="16"/>
      <c r="J324" s="16"/>
      <c r="K324" s="16"/>
    </row>
    <row r="325" spans="1:11" ht="15.75" x14ac:dyDescent="0.25">
      <c r="A325" s="16"/>
      <c r="B325" s="109" t="s">
        <v>175</v>
      </c>
      <c r="C325" s="109"/>
      <c r="D325" s="109"/>
      <c r="E325" s="16"/>
      <c r="F325" s="16"/>
      <c r="G325" s="101"/>
      <c r="H325" s="16"/>
      <c r="I325" s="16"/>
      <c r="J325" s="16"/>
      <c r="K325" s="16"/>
    </row>
    <row r="326" spans="1:11" ht="15.75" x14ac:dyDescent="0.25">
      <c r="A326" s="16"/>
      <c r="B326" s="17" t="s">
        <v>176</v>
      </c>
      <c r="C326" s="17"/>
      <c r="D326" s="17"/>
      <c r="E326" s="16"/>
      <c r="F326" s="16"/>
      <c r="G326" s="101"/>
      <c r="H326" s="16"/>
      <c r="I326" s="16"/>
      <c r="J326" s="16"/>
      <c r="K326" s="16"/>
    </row>
    <row r="327" spans="1:11" ht="15.75" x14ac:dyDescent="0.25">
      <c r="A327" s="16"/>
      <c r="B327" s="17"/>
      <c r="C327" s="17"/>
      <c r="D327" s="17"/>
      <c r="E327" s="16"/>
      <c r="F327" s="16"/>
      <c r="G327" s="101"/>
      <c r="H327" s="16"/>
      <c r="I327" s="16"/>
      <c r="J327" s="16"/>
      <c r="K327" s="16"/>
    </row>
    <row r="328" spans="1:11" x14ac:dyDescent="0.25">
      <c r="A328" s="16"/>
      <c r="B328" s="2" t="s">
        <v>134</v>
      </c>
      <c r="C328" s="16"/>
      <c r="D328" s="16"/>
      <c r="E328" s="18" t="s">
        <v>179</v>
      </c>
      <c r="F328" s="15"/>
      <c r="G328" s="19" t="s">
        <v>180</v>
      </c>
      <c r="H328" s="16"/>
      <c r="I328" s="16" t="s">
        <v>178</v>
      </c>
      <c r="J328" s="16"/>
      <c r="K328" s="5" t="s">
        <v>105</v>
      </c>
    </row>
    <row r="329" spans="1:11" x14ac:dyDescent="0.25">
      <c r="A329" s="16"/>
      <c r="B329" s="16"/>
      <c r="C329" s="16"/>
      <c r="D329" s="16"/>
      <c r="E329" s="11" t="s">
        <v>191</v>
      </c>
      <c r="F329" s="20"/>
      <c r="G329" s="11" t="s">
        <v>192</v>
      </c>
      <c r="H329" s="16"/>
      <c r="I329" s="16"/>
      <c r="J329" s="16"/>
      <c r="K329" s="16"/>
    </row>
    <row r="330" spans="1:11" ht="57" x14ac:dyDescent="0.25">
      <c r="A330" s="21" t="s">
        <v>74</v>
      </c>
      <c r="B330" s="22" t="s">
        <v>168</v>
      </c>
      <c r="C330" s="22" t="s">
        <v>64</v>
      </c>
      <c r="D330" s="22"/>
      <c r="E330" s="22" t="s">
        <v>164</v>
      </c>
      <c r="F330" s="22"/>
      <c r="G330" s="22" t="s">
        <v>165</v>
      </c>
      <c r="H330" s="22"/>
      <c r="I330" s="22" t="s">
        <v>166</v>
      </c>
      <c r="J330" s="23"/>
      <c r="K330" s="22" t="s">
        <v>167</v>
      </c>
    </row>
    <row r="331" spans="1:11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</row>
    <row r="332" spans="1:11" x14ac:dyDescent="0.25">
      <c r="A332" s="24"/>
      <c r="B332" s="25" t="s">
        <v>169</v>
      </c>
      <c r="C332" s="26">
        <v>148867</v>
      </c>
      <c r="D332" s="26"/>
      <c r="E332" s="26">
        <v>47408</v>
      </c>
      <c r="F332" s="26"/>
      <c r="G332" s="26">
        <v>93008.67</v>
      </c>
      <c r="H332" s="26"/>
      <c r="I332" s="26">
        <v>0</v>
      </c>
      <c r="J332" s="26"/>
      <c r="K332" s="27">
        <f>C332+E332+G332-I332</f>
        <v>289283.67</v>
      </c>
    </row>
    <row r="333" spans="1:11" x14ac:dyDescent="0.25">
      <c r="A333" s="26"/>
      <c r="B333" s="24"/>
      <c r="C333" s="26"/>
      <c r="D333" s="26"/>
      <c r="E333" s="26"/>
      <c r="F333" s="26"/>
      <c r="G333" s="26"/>
      <c r="H333" s="26"/>
      <c r="I333" s="26"/>
      <c r="J333" s="26"/>
      <c r="K333" s="26"/>
    </row>
    <row r="334" spans="1:11" x14ac:dyDescent="0.25">
      <c r="A334" s="26">
        <v>1</v>
      </c>
      <c r="B334" s="22" t="s">
        <v>1255</v>
      </c>
      <c r="C334" s="4">
        <v>1742</v>
      </c>
      <c r="D334" s="4"/>
      <c r="E334" s="4">
        <v>533</v>
      </c>
      <c r="F334" s="26"/>
      <c r="G334" s="27">
        <f>K332*8.5%/12</f>
        <v>2049.0926624999997</v>
      </c>
      <c r="H334" s="26"/>
      <c r="I334" s="26">
        <v>0</v>
      </c>
      <c r="J334" s="26"/>
      <c r="K334" s="27">
        <f>K332+C334+E334+G334-I334</f>
        <v>293607.76266249997</v>
      </c>
    </row>
    <row r="335" spans="1:11" x14ac:dyDescent="0.25">
      <c r="A335" s="26"/>
      <c r="B335" s="22"/>
      <c r="C335" s="26"/>
      <c r="D335" s="26"/>
      <c r="E335" s="26"/>
      <c r="F335" s="26"/>
      <c r="G335" s="26"/>
      <c r="H335" s="26"/>
      <c r="I335" s="26"/>
      <c r="J335" s="26"/>
      <c r="K335" s="26"/>
    </row>
    <row r="336" spans="1:11" x14ac:dyDescent="0.25">
      <c r="A336" s="26">
        <v>2</v>
      </c>
      <c r="B336" s="22" t="s">
        <v>1256</v>
      </c>
      <c r="C336" s="98">
        <v>1584</v>
      </c>
      <c r="D336" s="4"/>
      <c r="E336" s="4">
        <v>484</v>
      </c>
      <c r="F336" s="26"/>
      <c r="G336" s="27">
        <f>K334*8.5%/12</f>
        <v>2079.721652192708</v>
      </c>
      <c r="H336" s="26"/>
      <c r="I336" s="26">
        <v>0</v>
      </c>
      <c r="J336" s="26"/>
      <c r="K336" s="27">
        <f>K334+C336+E336+G336-I336</f>
        <v>297755.48431469267</v>
      </c>
    </row>
    <row r="337" spans="1:11" x14ac:dyDescent="0.25">
      <c r="A337" s="26"/>
      <c r="B337" s="22"/>
      <c r="C337" s="4"/>
      <c r="D337" s="4"/>
      <c r="E337" s="4"/>
      <c r="F337" s="26"/>
      <c r="G337" s="27"/>
      <c r="H337" s="26"/>
      <c r="I337" s="26"/>
      <c r="J337" s="26"/>
      <c r="K337" s="27"/>
    </row>
    <row r="338" spans="1:11" x14ac:dyDescent="0.25">
      <c r="A338" s="26">
        <v>3</v>
      </c>
      <c r="B338" s="22" t="s">
        <v>1257</v>
      </c>
      <c r="C338" s="4">
        <v>1742</v>
      </c>
      <c r="D338" s="4"/>
      <c r="E338" s="4">
        <v>533</v>
      </c>
      <c r="F338" s="26"/>
      <c r="G338" s="27">
        <f>K336*8.5%/12</f>
        <v>2109.1013472290733</v>
      </c>
      <c r="H338" s="26"/>
      <c r="I338" s="26">
        <v>0</v>
      </c>
      <c r="J338" s="26"/>
      <c r="K338" s="27">
        <f>K336+C338+E338+G338-I338</f>
        <v>302139.58566192177</v>
      </c>
    </row>
    <row r="339" spans="1:11" x14ac:dyDescent="0.25">
      <c r="A339" s="26"/>
      <c r="B339" s="22"/>
      <c r="C339" s="4"/>
      <c r="D339" s="4"/>
      <c r="E339" s="4"/>
      <c r="F339" s="26"/>
      <c r="G339" s="27"/>
      <c r="H339" s="26"/>
      <c r="I339" s="26"/>
      <c r="J339" s="26"/>
      <c r="K339" s="27"/>
    </row>
    <row r="340" spans="1:11" x14ac:dyDescent="0.25">
      <c r="A340" s="26">
        <v>4</v>
      </c>
      <c r="B340" s="22" t="s">
        <v>1258</v>
      </c>
      <c r="C340" s="4">
        <v>1742</v>
      </c>
      <c r="D340" s="4"/>
      <c r="E340" s="4">
        <v>533</v>
      </c>
      <c r="F340" s="26"/>
      <c r="G340" s="27">
        <f>K338*8.5%/12</f>
        <v>2140.1553984386128</v>
      </c>
      <c r="H340" s="26"/>
      <c r="I340" s="26">
        <v>0</v>
      </c>
      <c r="J340" s="26"/>
      <c r="K340" s="27">
        <f>K338+C340+E340+G340-I340</f>
        <v>306554.74106036039</v>
      </c>
    </row>
    <row r="341" spans="1:11" x14ac:dyDescent="0.25">
      <c r="A341" s="26"/>
      <c r="B341" s="22"/>
      <c r="C341" s="4"/>
      <c r="D341" s="4"/>
      <c r="E341" s="4"/>
      <c r="F341" s="26"/>
      <c r="G341" s="27"/>
      <c r="H341" s="26"/>
      <c r="I341" s="26"/>
      <c r="J341" s="26"/>
      <c r="K341" s="27"/>
    </row>
    <row r="342" spans="1:11" x14ac:dyDescent="0.25">
      <c r="A342" s="26">
        <v>5</v>
      </c>
      <c r="B342" s="22" t="s">
        <v>1259</v>
      </c>
      <c r="C342" s="70">
        <v>1742</v>
      </c>
      <c r="D342" s="70"/>
      <c r="E342" s="70">
        <v>533</v>
      </c>
      <c r="F342" s="71"/>
      <c r="G342" s="72">
        <f>K340*8.5%/12</f>
        <v>2171.4294158442194</v>
      </c>
      <c r="H342" s="71"/>
      <c r="I342" s="71">
        <v>0</v>
      </c>
      <c r="J342" s="71"/>
      <c r="K342" s="72">
        <f>K340+C342+E342+G342-I342</f>
        <v>311001.1704762046</v>
      </c>
    </row>
    <row r="343" spans="1:11" x14ac:dyDescent="0.25">
      <c r="A343" s="26"/>
      <c r="B343" s="22"/>
      <c r="C343" s="4"/>
      <c r="D343" s="4"/>
      <c r="E343" s="4"/>
      <c r="F343" s="26"/>
      <c r="G343" s="27"/>
      <c r="H343" s="26"/>
      <c r="I343" s="26"/>
      <c r="J343" s="26"/>
      <c r="K343" s="27"/>
    </row>
    <row r="344" spans="1:11" x14ac:dyDescent="0.25">
      <c r="A344" s="26">
        <v>6</v>
      </c>
      <c r="B344" s="22" t="s">
        <v>1260</v>
      </c>
      <c r="C344" s="4"/>
      <c r="D344" s="4"/>
      <c r="E344" s="4"/>
      <c r="F344" s="26"/>
      <c r="G344" s="27"/>
      <c r="H344" s="26"/>
      <c r="I344" s="26">
        <v>0</v>
      </c>
      <c r="J344" s="26"/>
      <c r="K344" s="27">
        <f>K342+C344+E344+G344-I344</f>
        <v>311001.1704762046</v>
      </c>
    </row>
    <row r="345" spans="1:11" x14ac:dyDescent="0.25">
      <c r="A345" s="26"/>
      <c r="B345" s="22"/>
      <c r="C345" s="4"/>
      <c r="D345" s="4"/>
      <c r="E345" s="4"/>
      <c r="F345" s="26"/>
      <c r="G345" s="27"/>
      <c r="H345" s="26"/>
      <c r="I345" s="26"/>
      <c r="J345" s="26"/>
      <c r="K345" s="27"/>
    </row>
    <row r="346" spans="1:11" x14ac:dyDescent="0.25">
      <c r="A346" s="26">
        <v>7</v>
      </c>
      <c r="B346" s="22" t="s">
        <v>1261</v>
      </c>
      <c r="C346" s="4"/>
      <c r="D346" s="4"/>
      <c r="E346" s="4"/>
      <c r="F346" s="26"/>
      <c r="G346" s="27"/>
      <c r="H346" s="26"/>
      <c r="I346" s="26">
        <v>0</v>
      </c>
      <c r="J346" s="26"/>
      <c r="K346" s="27">
        <f>K344+C346+E346+G346-I346</f>
        <v>311001.1704762046</v>
      </c>
    </row>
    <row r="347" spans="1:11" x14ac:dyDescent="0.25">
      <c r="A347" s="26"/>
      <c r="B347" s="22"/>
      <c r="C347" s="4"/>
      <c r="D347" s="4"/>
      <c r="E347" s="4"/>
      <c r="F347" s="26"/>
      <c r="G347" s="27"/>
      <c r="H347" s="26"/>
      <c r="I347" s="26"/>
      <c r="J347" s="26"/>
      <c r="K347" s="27"/>
    </row>
    <row r="348" spans="1:11" x14ac:dyDescent="0.25">
      <c r="A348" s="26">
        <v>8</v>
      </c>
      <c r="B348" s="22" t="s">
        <v>1262</v>
      </c>
      <c r="C348" s="4"/>
      <c r="D348" s="4"/>
      <c r="E348" s="4"/>
      <c r="F348" s="26"/>
      <c r="G348" s="27"/>
      <c r="H348" s="26"/>
      <c r="I348" s="26">
        <v>0</v>
      </c>
      <c r="J348" s="26"/>
      <c r="K348" s="27">
        <f>K346+C348+E348+G348-I348</f>
        <v>311001.1704762046</v>
      </c>
    </row>
    <row r="349" spans="1:11" x14ac:dyDescent="0.25">
      <c r="A349" s="26"/>
      <c r="B349" s="22"/>
      <c r="C349" s="4"/>
      <c r="D349" s="4"/>
      <c r="E349" s="4"/>
      <c r="F349" s="26"/>
      <c r="G349" s="27"/>
      <c r="H349" s="26"/>
      <c r="I349" s="26"/>
      <c r="J349" s="26"/>
      <c r="K349" s="27"/>
    </row>
    <row r="350" spans="1:11" x14ac:dyDescent="0.25">
      <c r="A350" s="26">
        <v>9</v>
      </c>
      <c r="B350" s="22" t="s">
        <v>1263</v>
      </c>
      <c r="C350" s="4"/>
      <c r="D350" s="4"/>
      <c r="E350" s="4"/>
      <c r="F350" s="26"/>
      <c r="G350" s="27"/>
      <c r="H350" s="26"/>
      <c r="I350" s="26">
        <v>0</v>
      </c>
      <c r="J350" s="26"/>
      <c r="K350" s="27">
        <f>K348+C350+E350+G350-I350</f>
        <v>311001.1704762046</v>
      </c>
    </row>
    <row r="351" spans="1:11" x14ac:dyDescent="0.25">
      <c r="A351" s="26"/>
      <c r="B351" s="22"/>
      <c r="C351" s="4"/>
      <c r="D351" s="4"/>
      <c r="E351" s="4"/>
      <c r="F351" s="26"/>
      <c r="G351" s="27"/>
      <c r="H351" s="26"/>
      <c r="I351" s="26"/>
      <c r="J351" s="26"/>
      <c r="K351" s="27"/>
    </row>
    <row r="352" spans="1:11" x14ac:dyDescent="0.25">
      <c r="A352" s="26">
        <v>10</v>
      </c>
      <c r="B352" s="22" t="s">
        <v>1264</v>
      </c>
      <c r="C352" s="4"/>
      <c r="D352" s="4"/>
      <c r="E352" s="4"/>
      <c r="F352" s="26"/>
      <c r="G352" s="27"/>
      <c r="H352" s="26"/>
      <c r="I352" s="26">
        <v>0</v>
      </c>
      <c r="J352" s="26"/>
      <c r="K352" s="27">
        <f>K350+C352+E352+G352-I352</f>
        <v>311001.1704762046</v>
      </c>
    </row>
    <row r="353" spans="1:11" x14ac:dyDescent="0.25">
      <c r="A353" s="26"/>
      <c r="B353" s="22"/>
      <c r="C353" s="4"/>
      <c r="D353" s="4"/>
      <c r="E353" s="4"/>
      <c r="F353" s="26"/>
      <c r="G353" s="27"/>
      <c r="H353" s="26"/>
      <c r="I353" s="26"/>
      <c r="J353" s="26"/>
      <c r="K353" s="27"/>
    </row>
    <row r="354" spans="1:11" x14ac:dyDescent="0.25">
      <c r="A354" s="26">
        <v>11</v>
      </c>
      <c r="B354" s="22" t="s">
        <v>1265</v>
      </c>
      <c r="C354" s="4"/>
      <c r="D354" s="4"/>
      <c r="E354" s="4"/>
      <c r="F354" s="26"/>
      <c r="G354" s="27"/>
      <c r="H354" s="26"/>
      <c r="I354" s="26">
        <v>0</v>
      </c>
      <c r="J354" s="26"/>
      <c r="K354" s="27">
        <f>K352+C354+E354+G354-I354</f>
        <v>311001.1704762046</v>
      </c>
    </row>
    <row r="355" spans="1:11" x14ac:dyDescent="0.25">
      <c r="A355" s="26"/>
      <c r="B355" s="22"/>
      <c r="C355" s="4"/>
      <c r="D355" s="4"/>
      <c r="E355" s="4"/>
      <c r="F355" s="26"/>
      <c r="G355" s="27"/>
      <c r="H355" s="26"/>
      <c r="I355" s="26"/>
      <c r="J355" s="26"/>
      <c r="K355" s="27"/>
    </row>
    <row r="356" spans="1:11" x14ac:dyDescent="0.25">
      <c r="A356" s="26">
        <v>12</v>
      </c>
      <c r="B356" s="22" t="s">
        <v>1266</v>
      </c>
      <c r="C356" s="4"/>
      <c r="D356" s="4"/>
      <c r="E356" s="4"/>
      <c r="F356" s="26"/>
      <c r="G356" s="27"/>
      <c r="H356" s="26"/>
      <c r="I356" s="26">
        <v>0</v>
      </c>
      <c r="J356" s="26"/>
      <c r="K356" s="27">
        <f>K354+C356+E356+G356-I356</f>
        <v>311001.1704762046</v>
      </c>
    </row>
    <row r="357" spans="1:11" x14ac:dyDescent="0.25">
      <c r="A357" s="26"/>
      <c r="B357" s="22"/>
      <c r="C357" s="4"/>
      <c r="D357" s="4"/>
      <c r="E357" s="4"/>
      <c r="F357" s="26"/>
      <c r="G357" s="27"/>
      <c r="H357" s="26"/>
      <c r="I357" s="26"/>
      <c r="J357" s="26"/>
      <c r="K357" s="27"/>
    </row>
    <row r="358" spans="1:11" x14ac:dyDescent="0.25">
      <c r="A358" s="26"/>
      <c r="B358" s="22"/>
      <c r="C358" s="6">
        <f>SUM(C334:C357)</f>
        <v>8552</v>
      </c>
      <c r="D358" s="6"/>
      <c r="E358" s="6">
        <f>SUM(E334:E357)</f>
        <v>2616</v>
      </c>
      <c r="F358" s="28"/>
      <c r="G358" s="6">
        <f>SUM(G334:G357)</f>
        <v>10549.500476204614</v>
      </c>
      <c r="H358" s="28"/>
      <c r="I358" s="6">
        <f>SUM(I334:I357)</f>
        <v>0</v>
      </c>
      <c r="J358" s="26"/>
      <c r="K358" s="27"/>
    </row>
    <row r="359" spans="1:11" x14ac:dyDescent="0.25">
      <c r="A359" s="24"/>
      <c r="B359" s="22"/>
      <c r="C359" s="26"/>
      <c r="D359" s="26"/>
      <c r="E359" s="26"/>
      <c r="F359" s="26"/>
      <c r="G359" s="26"/>
      <c r="H359" s="26"/>
      <c r="I359" s="26"/>
      <c r="J359" s="26"/>
      <c r="K359" s="26"/>
    </row>
    <row r="360" spans="1:11" x14ac:dyDescent="0.25">
      <c r="A360" s="24"/>
      <c r="B360" s="22" t="s">
        <v>173</v>
      </c>
      <c r="C360" s="29">
        <f>C358+C332</f>
        <v>157419</v>
      </c>
      <c r="D360" s="28"/>
      <c r="E360" s="29">
        <f>E358+E332</f>
        <v>50024</v>
      </c>
      <c r="F360" s="28"/>
      <c r="G360" s="29">
        <f>G358+G332</f>
        <v>103558.17047620461</v>
      </c>
      <c r="H360" s="28"/>
      <c r="I360" s="29">
        <f>I358+I332</f>
        <v>0</v>
      </c>
      <c r="J360" s="28"/>
      <c r="K360" s="30">
        <f>C360+E360+G360-I360</f>
        <v>311001.1704762046</v>
      </c>
    </row>
    <row r="361" spans="1:11" x14ac:dyDescent="0.25">
      <c r="A361" s="24"/>
      <c r="B361" s="22"/>
      <c r="C361" s="26"/>
      <c r="D361" s="26"/>
      <c r="E361" s="26"/>
      <c r="F361" s="26"/>
      <c r="G361" s="26"/>
      <c r="H361" s="26"/>
      <c r="I361" s="26"/>
      <c r="J361" s="26"/>
      <c r="K361" s="26"/>
    </row>
    <row r="362" spans="1:11" x14ac:dyDescent="0.25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1:11" x14ac:dyDescent="0.25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1:11" x14ac:dyDescent="0.25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1:11" x14ac:dyDescent="0.2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1:11" x14ac:dyDescent="0.25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1:11" ht="15.75" x14ac:dyDescent="0.25">
      <c r="A367" s="16"/>
      <c r="B367" s="17" t="s">
        <v>174</v>
      </c>
      <c r="C367" s="17"/>
      <c r="D367" s="17"/>
      <c r="E367" s="16"/>
      <c r="F367" s="16"/>
      <c r="G367" s="16"/>
      <c r="H367" s="16"/>
      <c r="I367" s="16"/>
      <c r="J367" s="16"/>
      <c r="K367" s="16"/>
    </row>
    <row r="368" spans="1:11" ht="15.75" x14ac:dyDescent="0.25">
      <c r="A368" s="16"/>
      <c r="B368" s="109" t="s">
        <v>175</v>
      </c>
      <c r="C368" s="109"/>
      <c r="D368" s="109"/>
      <c r="E368" s="16"/>
      <c r="F368" s="16"/>
      <c r="G368" s="16"/>
      <c r="H368" s="16"/>
      <c r="I368" s="16"/>
      <c r="J368" s="16"/>
      <c r="K368" s="16"/>
    </row>
    <row r="369" spans="1:11" ht="15.75" x14ac:dyDescent="0.25">
      <c r="A369" s="16"/>
      <c r="B369" s="17" t="s">
        <v>176</v>
      </c>
      <c r="C369" s="17"/>
      <c r="D369" s="17"/>
      <c r="E369" s="16"/>
      <c r="F369" s="16"/>
      <c r="G369" s="16"/>
      <c r="H369" s="16"/>
      <c r="I369" s="16"/>
      <c r="J369" s="16"/>
      <c r="K369" s="16"/>
    </row>
    <row r="370" spans="1:11" ht="15.75" x14ac:dyDescent="0.25">
      <c r="A370" s="16"/>
      <c r="B370" s="17"/>
      <c r="C370" s="17"/>
      <c r="D370" s="17"/>
      <c r="E370" s="16"/>
      <c r="F370" s="16"/>
      <c r="G370" s="16"/>
      <c r="H370" s="16"/>
      <c r="I370" s="16"/>
      <c r="J370" s="16"/>
      <c r="K370" s="16"/>
    </row>
    <row r="371" spans="1:11" x14ac:dyDescent="0.25">
      <c r="A371" s="16"/>
      <c r="B371" s="2" t="s">
        <v>17</v>
      </c>
      <c r="C371" s="16"/>
      <c r="D371" s="16"/>
      <c r="E371" s="18" t="s">
        <v>179</v>
      </c>
      <c r="F371" s="15"/>
      <c r="G371" s="19" t="s">
        <v>180</v>
      </c>
      <c r="H371" s="16"/>
      <c r="I371" s="16" t="s">
        <v>178</v>
      </c>
      <c r="J371" s="16"/>
      <c r="K371" s="5" t="s">
        <v>16</v>
      </c>
    </row>
    <row r="372" spans="1:11" x14ac:dyDescent="0.25">
      <c r="A372" s="16"/>
      <c r="B372" s="16"/>
      <c r="C372" s="16"/>
      <c r="D372" s="16"/>
      <c r="E372" s="11" t="s">
        <v>193</v>
      </c>
      <c r="F372" s="20"/>
      <c r="G372" s="11" t="s">
        <v>335</v>
      </c>
      <c r="H372" s="16"/>
      <c r="I372" s="16"/>
      <c r="J372" s="16"/>
      <c r="K372" s="16"/>
    </row>
    <row r="373" spans="1:11" ht="57" x14ac:dyDescent="0.25">
      <c r="A373" s="21" t="s">
        <v>74</v>
      </c>
      <c r="B373" s="22" t="s">
        <v>168</v>
      </c>
      <c r="C373" s="22" t="s">
        <v>64</v>
      </c>
      <c r="D373" s="22"/>
      <c r="E373" s="22" t="s">
        <v>164</v>
      </c>
      <c r="F373" s="22"/>
      <c r="G373" s="22" t="s">
        <v>165</v>
      </c>
      <c r="H373" s="22"/>
      <c r="I373" s="22" t="s">
        <v>166</v>
      </c>
      <c r="J373" s="23"/>
      <c r="K373" s="22" t="s">
        <v>167</v>
      </c>
    </row>
    <row r="374" spans="1:11" x14ac:dyDescent="0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</row>
    <row r="375" spans="1:11" x14ac:dyDescent="0.25">
      <c r="A375" s="24"/>
      <c r="B375" s="25" t="s">
        <v>169</v>
      </c>
      <c r="C375" s="26">
        <v>183889</v>
      </c>
      <c r="D375" s="26"/>
      <c r="E375" s="26">
        <v>168889</v>
      </c>
      <c r="F375" s="26"/>
      <c r="G375" s="26">
        <v>131225</v>
      </c>
      <c r="H375" s="26"/>
      <c r="I375" s="26">
        <v>0</v>
      </c>
      <c r="J375" s="26"/>
      <c r="K375" s="26">
        <f>C375+E375+G375-I375</f>
        <v>484003</v>
      </c>
    </row>
    <row r="376" spans="1:11" x14ac:dyDescent="0.25">
      <c r="A376" s="26"/>
      <c r="B376" s="24"/>
      <c r="C376" s="26"/>
      <c r="D376" s="26"/>
      <c r="E376" s="26"/>
      <c r="F376" s="26"/>
      <c r="G376" s="26"/>
      <c r="H376" s="26"/>
      <c r="I376" s="26"/>
      <c r="J376" s="26"/>
      <c r="K376" s="26"/>
    </row>
    <row r="377" spans="1:11" x14ac:dyDescent="0.25">
      <c r="A377" s="26">
        <v>1</v>
      </c>
      <c r="B377" s="22" t="s">
        <v>1255</v>
      </c>
      <c r="C377" s="4">
        <v>4129</v>
      </c>
      <c r="D377" s="4"/>
      <c r="E377" s="4">
        <v>2879</v>
      </c>
      <c r="F377" s="26"/>
      <c r="G377" s="27">
        <f>K375*8.5%/12</f>
        <v>3428.3545833333337</v>
      </c>
      <c r="H377" s="26"/>
      <c r="I377" s="26">
        <v>0</v>
      </c>
      <c r="J377" s="26"/>
      <c r="K377" s="27">
        <f>K375+C377+E377+G377-I377</f>
        <v>494439.35458333336</v>
      </c>
    </row>
    <row r="378" spans="1:11" x14ac:dyDescent="0.25">
      <c r="A378" s="26"/>
      <c r="B378" s="22"/>
      <c r="C378" s="26"/>
      <c r="D378" s="26"/>
      <c r="E378" s="26"/>
      <c r="F378" s="26"/>
      <c r="G378" s="26"/>
      <c r="H378" s="26"/>
      <c r="I378" s="26"/>
      <c r="J378" s="26"/>
      <c r="K378" s="26"/>
    </row>
    <row r="379" spans="1:11" x14ac:dyDescent="0.25">
      <c r="A379" s="26">
        <v>2</v>
      </c>
      <c r="B379" s="22" t="s">
        <v>1256</v>
      </c>
      <c r="C379" s="98">
        <v>3753</v>
      </c>
      <c r="D379" s="4"/>
      <c r="E379" s="4">
        <v>2503</v>
      </c>
      <c r="F379" s="26"/>
      <c r="G379" s="27">
        <f>K377*8.5%/12</f>
        <v>3502.2787616319451</v>
      </c>
      <c r="H379" s="26"/>
      <c r="I379" s="26">
        <v>0</v>
      </c>
      <c r="J379" s="26"/>
      <c r="K379" s="27">
        <f>K377+C379+E379+G379-I379</f>
        <v>504197.63334496529</v>
      </c>
    </row>
    <row r="380" spans="1:11" x14ac:dyDescent="0.25">
      <c r="A380" s="26"/>
      <c r="B380" s="22"/>
      <c r="C380" s="4"/>
      <c r="D380" s="4"/>
      <c r="E380" s="4"/>
      <c r="F380" s="26"/>
      <c r="G380" s="27"/>
      <c r="H380" s="26"/>
      <c r="I380" s="26"/>
      <c r="J380" s="26"/>
      <c r="K380" s="27"/>
    </row>
    <row r="381" spans="1:11" x14ac:dyDescent="0.25">
      <c r="A381" s="26">
        <v>3</v>
      </c>
      <c r="B381" s="22" t="s">
        <v>1257</v>
      </c>
      <c r="C381" s="4">
        <v>4129</v>
      </c>
      <c r="D381" s="4"/>
      <c r="E381" s="4">
        <v>2879</v>
      </c>
      <c r="F381" s="26"/>
      <c r="G381" s="27">
        <f>K379*8.5%/12</f>
        <v>3571.3999028601706</v>
      </c>
      <c r="H381" s="26"/>
      <c r="I381" s="26">
        <v>0</v>
      </c>
      <c r="J381" s="26"/>
      <c r="K381" s="27">
        <f>K379+C381+E381+G381-I381</f>
        <v>514777.03324782546</v>
      </c>
    </row>
    <row r="382" spans="1:11" x14ac:dyDescent="0.25">
      <c r="A382" s="26"/>
      <c r="B382" s="22"/>
      <c r="C382" s="4"/>
      <c r="D382" s="4"/>
      <c r="E382" s="4"/>
      <c r="F382" s="26"/>
      <c r="G382" s="27"/>
      <c r="H382" s="26"/>
      <c r="I382" s="26"/>
      <c r="J382" s="26"/>
      <c r="K382" s="27"/>
    </row>
    <row r="383" spans="1:11" x14ac:dyDescent="0.25">
      <c r="A383" s="26">
        <v>4</v>
      </c>
      <c r="B383" s="22" t="s">
        <v>1258</v>
      </c>
      <c r="C383" s="4">
        <v>4129</v>
      </c>
      <c r="D383" s="4"/>
      <c r="E383" s="4">
        <v>2879</v>
      </c>
      <c r="F383" s="26"/>
      <c r="G383" s="27">
        <f>K381*8.5%/12</f>
        <v>3646.3373188387636</v>
      </c>
      <c r="H383" s="26"/>
      <c r="I383" s="26">
        <v>0</v>
      </c>
      <c r="J383" s="26"/>
      <c r="K383" s="27">
        <f>K381+C383+E383+G383-I383</f>
        <v>525431.37056666426</v>
      </c>
    </row>
    <row r="384" spans="1:11" x14ac:dyDescent="0.25">
      <c r="A384" s="26"/>
      <c r="B384" s="22"/>
      <c r="C384" s="4"/>
      <c r="D384" s="4"/>
      <c r="E384" s="4"/>
      <c r="F384" s="26"/>
      <c r="G384" s="27"/>
      <c r="H384" s="26"/>
      <c r="I384" s="26"/>
      <c r="J384" s="26"/>
      <c r="K384" s="27"/>
    </row>
    <row r="385" spans="1:11" x14ac:dyDescent="0.25">
      <c r="A385" s="26">
        <v>5</v>
      </c>
      <c r="B385" s="22" t="s">
        <v>1259</v>
      </c>
      <c r="C385" s="70">
        <v>4129</v>
      </c>
      <c r="D385" s="70"/>
      <c r="E385" s="70">
        <v>2879</v>
      </c>
      <c r="F385" s="71"/>
      <c r="G385" s="72">
        <f>K383*8.5%/12</f>
        <v>3721.805541513872</v>
      </c>
      <c r="H385" s="71"/>
      <c r="I385" s="71">
        <v>0</v>
      </c>
      <c r="J385" s="71"/>
      <c r="K385" s="72">
        <f>K383+C385+E385+G385-I385</f>
        <v>536161.1761081781</v>
      </c>
    </row>
    <row r="386" spans="1:11" x14ac:dyDescent="0.25">
      <c r="A386" s="26"/>
      <c r="B386" s="22"/>
      <c r="C386" s="4"/>
      <c r="D386" s="4"/>
      <c r="E386" s="4"/>
      <c r="F386" s="26"/>
      <c r="G386" s="27"/>
      <c r="H386" s="26"/>
      <c r="I386" s="26"/>
      <c r="J386" s="26"/>
      <c r="K386" s="27"/>
    </row>
    <row r="387" spans="1:11" x14ac:dyDescent="0.25">
      <c r="A387" s="26">
        <v>6</v>
      </c>
      <c r="B387" s="22" t="s">
        <v>1260</v>
      </c>
      <c r="C387" s="4"/>
      <c r="D387" s="4"/>
      <c r="E387" s="4"/>
      <c r="F387" s="26"/>
      <c r="G387" s="27"/>
      <c r="H387" s="26"/>
      <c r="I387" s="26">
        <v>0</v>
      </c>
      <c r="J387" s="26"/>
      <c r="K387" s="27">
        <f>K385+C387+E387+G387-I387</f>
        <v>536161.1761081781</v>
      </c>
    </row>
    <row r="388" spans="1:11" x14ac:dyDescent="0.25">
      <c r="A388" s="26"/>
      <c r="B388" s="22"/>
      <c r="C388" s="4"/>
      <c r="D388" s="4"/>
      <c r="E388" s="4"/>
      <c r="F388" s="26"/>
      <c r="G388" s="27"/>
      <c r="H388" s="26"/>
      <c r="I388" s="26"/>
      <c r="J388" s="26"/>
      <c r="K388" s="27"/>
    </row>
    <row r="389" spans="1:11" x14ac:dyDescent="0.25">
      <c r="A389" s="26">
        <v>7</v>
      </c>
      <c r="B389" s="22" t="s">
        <v>1261</v>
      </c>
      <c r="C389" s="4"/>
      <c r="D389" s="4"/>
      <c r="E389" s="4"/>
      <c r="F389" s="26"/>
      <c r="G389" s="27"/>
      <c r="H389" s="26"/>
      <c r="I389" s="26">
        <v>0</v>
      </c>
      <c r="J389" s="26"/>
      <c r="K389" s="27">
        <f>K387+C389+E389+G389-I389</f>
        <v>536161.1761081781</v>
      </c>
    </row>
    <row r="390" spans="1:11" x14ac:dyDescent="0.25">
      <c r="A390" s="26"/>
      <c r="B390" s="22"/>
      <c r="C390" s="4"/>
      <c r="D390" s="4"/>
      <c r="E390" s="4"/>
      <c r="F390" s="26"/>
      <c r="G390" s="27"/>
      <c r="H390" s="26"/>
      <c r="I390" s="26"/>
      <c r="J390" s="26"/>
      <c r="K390" s="27"/>
    </row>
    <row r="391" spans="1:11" x14ac:dyDescent="0.25">
      <c r="A391" s="26">
        <v>8</v>
      </c>
      <c r="B391" s="22" t="s">
        <v>1262</v>
      </c>
      <c r="C391" s="4"/>
      <c r="D391" s="4"/>
      <c r="E391" s="4"/>
      <c r="F391" s="26"/>
      <c r="G391" s="27"/>
      <c r="H391" s="26"/>
      <c r="I391" s="26">
        <v>0</v>
      </c>
      <c r="J391" s="26"/>
      <c r="K391" s="27">
        <f>K389+C391+E391+G391-I391</f>
        <v>536161.1761081781</v>
      </c>
    </row>
    <row r="392" spans="1:11" x14ac:dyDescent="0.25">
      <c r="A392" s="26"/>
      <c r="B392" s="22"/>
      <c r="C392" s="4"/>
      <c r="D392" s="4"/>
      <c r="E392" s="4"/>
      <c r="F392" s="26"/>
      <c r="G392" s="27"/>
      <c r="H392" s="26"/>
      <c r="I392" s="26"/>
      <c r="J392" s="26"/>
      <c r="K392" s="27"/>
    </row>
    <row r="393" spans="1:11" x14ac:dyDescent="0.25">
      <c r="A393" s="26">
        <v>9</v>
      </c>
      <c r="B393" s="22" t="s">
        <v>1263</v>
      </c>
      <c r="C393" s="4"/>
      <c r="D393" s="4"/>
      <c r="E393" s="4"/>
      <c r="F393" s="26"/>
      <c r="G393" s="27"/>
      <c r="H393" s="26"/>
      <c r="I393" s="26">
        <v>0</v>
      </c>
      <c r="J393" s="26"/>
      <c r="K393" s="27">
        <f>K391+C393+E393+G393-I393</f>
        <v>536161.1761081781</v>
      </c>
    </row>
    <row r="394" spans="1:11" x14ac:dyDescent="0.25">
      <c r="A394" s="26"/>
      <c r="B394" s="22"/>
      <c r="C394" s="4"/>
      <c r="D394" s="4"/>
      <c r="E394" s="4"/>
      <c r="F394" s="26"/>
      <c r="G394" s="27"/>
      <c r="H394" s="26"/>
      <c r="I394" s="26"/>
      <c r="J394" s="26"/>
      <c r="K394" s="27"/>
    </row>
    <row r="395" spans="1:11" x14ac:dyDescent="0.25">
      <c r="A395" s="26">
        <v>10</v>
      </c>
      <c r="B395" s="22" t="s">
        <v>1264</v>
      </c>
      <c r="C395" s="4"/>
      <c r="D395" s="4"/>
      <c r="E395" s="4"/>
      <c r="F395" s="26"/>
      <c r="G395" s="27"/>
      <c r="H395" s="26"/>
      <c r="I395" s="26">
        <v>0</v>
      </c>
      <c r="J395" s="26"/>
      <c r="K395" s="27">
        <f>K393+C395+E395+G395-I395</f>
        <v>536161.1761081781</v>
      </c>
    </row>
    <row r="396" spans="1:11" x14ac:dyDescent="0.25">
      <c r="A396" s="26"/>
      <c r="B396" s="22"/>
      <c r="C396" s="4"/>
      <c r="D396" s="4"/>
      <c r="E396" s="4"/>
      <c r="F396" s="26"/>
      <c r="G396" s="27"/>
      <c r="H396" s="26"/>
      <c r="I396" s="26"/>
      <c r="J396" s="26"/>
      <c r="K396" s="27"/>
    </row>
    <row r="397" spans="1:11" x14ac:dyDescent="0.25">
      <c r="A397" s="26">
        <v>11</v>
      </c>
      <c r="B397" s="22" t="s">
        <v>1265</v>
      </c>
      <c r="C397" s="4"/>
      <c r="D397" s="4"/>
      <c r="E397" s="4"/>
      <c r="F397" s="26"/>
      <c r="G397" s="27"/>
      <c r="H397" s="26"/>
      <c r="I397" s="26">
        <v>0</v>
      </c>
      <c r="J397" s="26"/>
      <c r="K397" s="27">
        <f>K395+C397+E397+G397-I397</f>
        <v>536161.1761081781</v>
      </c>
    </row>
    <row r="398" spans="1:11" x14ac:dyDescent="0.25">
      <c r="A398" s="26"/>
      <c r="B398" s="22"/>
      <c r="C398" s="4"/>
      <c r="D398" s="4"/>
      <c r="E398" s="4"/>
      <c r="F398" s="26"/>
      <c r="G398" s="27"/>
      <c r="H398" s="26"/>
      <c r="I398" s="26"/>
      <c r="J398" s="26"/>
      <c r="K398" s="27"/>
    </row>
    <row r="399" spans="1:11" x14ac:dyDescent="0.25">
      <c r="A399" s="26">
        <v>12</v>
      </c>
      <c r="B399" s="22" t="s">
        <v>1266</v>
      </c>
      <c r="C399" s="4"/>
      <c r="D399" s="4"/>
      <c r="E399" s="4"/>
      <c r="F399" s="26"/>
      <c r="G399" s="27"/>
      <c r="H399" s="26"/>
      <c r="I399" s="26">
        <v>0</v>
      </c>
      <c r="J399" s="26"/>
      <c r="K399" s="27">
        <f>K397+C399+E399+G399-I399</f>
        <v>536161.1761081781</v>
      </c>
    </row>
    <row r="400" spans="1:11" x14ac:dyDescent="0.25">
      <c r="A400" s="26"/>
      <c r="B400" s="22"/>
      <c r="C400" s="4"/>
      <c r="D400" s="4"/>
      <c r="E400" s="4"/>
      <c r="F400" s="26"/>
      <c r="G400" s="27"/>
      <c r="H400" s="26"/>
      <c r="I400" s="26"/>
      <c r="J400" s="26"/>
      <c r="K400" s="27"/>
    </row>
    <row r="401" spans="1:11" x14ac:dyDescent="0.25">
      <c r="A401" s="26"/>
      <c r="B401" s="22"/>
      <c r="C401" s="6">
        <f>SUM(C377:C400)</f>
        <v>20269</v>
      </c>
      <c r="D401" s="6"/>
      <c r="E401" s="6">
        <f>SUM(E377:E400)</f>
        <v>14019</v>
      </c>
      <c r="F401" s="28"/>
      <c r="G401" s="6">
        <f>SUM(G377:G400)</f>
        <v>17870.176108178086</v>
      </c>
      <c r="H401" s="28"/>
      <c r="I401" s="6">
        <f>SUM(I377:I379)</f>
        <v>0</v>
      </c>
      <c r="J401" s="26"/>
      <c r="K401" s="27"/>
    </row>
    <row r="402" spans="1:11" ht="15.75" customHeight="1" x14ac:dyDescent="0.25">
      <c r="A402" s="24"/>
      <c r="B402" s="22"/>
      <c r="C402" s="26"/>
      <c r="D402" s="26"/>
      <c r="E402" s="26"/>
      <c r="F402" s="26"/>
      <c r="G402" s="26"/>
      <c r="H402" s="26"/>
      <c r="I402" s="26"/>
      <c r="J402" s="26"/>
      <c r="K402" s="26"/>
    </row>
    <row r="403" spans="1:11" x14ac:dyDescent="0.25">
      <c r="A403" s="24"/>
      <c r="B403" s="22" t="s">
        <v>173</v>
      </c>
      <c r="C403" s="29">
        <f>C401+C375</f>
        <v>204158</v>
      </c>
      <c r="D403" s="28"/>
      <c r="E403" s="29">
        <f>E401+E375</f>
        <v>182908</v>
      </c>
      <c r="F403" s="28"/>
      <c r="G403" s="29">
        <f>G401+G375</f>
        <v>149095.1761081781</v>
      </c>
      <c r="H403" s="28"/>
      <c r="I403" s="29">
        <f>I401+I375</f>
        <v>0</v>
      </c>
      <c r="J403" s="28"/>
      <c r="K403" s="30">
        <f>C403+E403+G403-I403</f>
        <v>536161.1761081781</v>
      </c>
    </row>
    <row r="404" spans="1:11" ht="36.75" customHeight="1" x14ac:dyDescent="0.25">
      <c r="A404" s="24"/>
      <c r="B404" s="22"/>
      <c r="C404" s="26"/>
      <c r="D404" s="26"/>
      <c r="E404" s="26"/>
      <c r="F404" s="26"/>
      <c r="G404" s="26"/>
      <c r="H404" s="26"/>
      <c r="I404" s="26"/>
      <c r="J404" s="26"/>
      <c r="K404" s="26"/>
    </row>
    <row r="405" spans="1:11" ht="50.25" customHeight="1" x14ac:dyDescent="0.2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1:11" x14ac:dyDescent="0.25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1:11" x14ac:dyDescent="0.25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1:11" x14ac:dyDescent="0.25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1:11" x14ac:dyDescent="0.25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1:11" x14ac:dyDescent="0.25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1:11" ht="15.75" x14ac:dyDescent="0.25">
      <c r="A411" s="16"/>
      <c r="B411" s="17" t="s">
        <v>174</v>
      </c>
      <c r="C411" s="17"/>
      <c r="D411" s="17"/>
      <c r="E411" s="16"/>
      <c r="F411" s="16"/>
      <c r="G411" s="16"/>
      <c r="H411" s="16"/>
      <c r="I411" s="16"/>
      <c r="J411" s="16"/>
      <c r="K411" s="16"/>
    </row>
    <row r="412" spans="1:11" ht="15.75" x14ac:dyDescent="0.25">
      <c r="A412" s="16"/>
      <c r="B412" s="109" t="s">
        <v>175</v>
      </c>
      <c r="C412" s="109"/>
      <c r="D412" s="109"/>
      <c r="E412" s="16"/>
      <c r="F412" s="16"/>
      <c r="G412" s="16"/>
      <c r="H412" s="16"/>
      <c r="I412" s="16"/>
      <c r="J412" s="16"/>
      <c r="K412" s="16"/>
    </row>
    <row r="413" spans="1:11" ht="15.75" x14ac:dyDescent="0.25">
      <c r="A413" s="16"/>
      <c r="B413" s="17" t="s">
        <v>176</v>
      </c>
      <c r="C413" s="17"/>
      <c r="D413" s="17"/>
      <c r="E413" s="16"/>
      <c r="F413" s="16"/>
      <c r="G413" s="16"/>
      <c r="H413" s="16"/>
      <c r="I413" s="16"/>
      <c r="J413" s="16"/>
      <c r="K413" s="16"/>
    </row>
    <row r="414" spans="1:11" ht="15.75" x14ac:dyDescent="0.25">
      <c r="A414" s="16"/>
      <c r="B414" s="17"/>
      <c r="C414" s="17"/>
      <c r="D414" s="17"/>
      <c r="E414" s="16"/>
      <c r="F414" s="16"/>
      <c r="G414" s="16"/>
      <c r="H414" s="16"/>
      <c r="I414" s="16"/>
      <c r="J414" s="16"/>
      <c r="K414" s="16"/>
    </row>
    <row r="415" spans="1:11" x14ac:dyDescent="0.25">
      <c r="A415" s="16"/>
      <c r="B415" s="2" t="s">
        <v>135</v>
      </c>
      <c r="C415" s="16"/>
      <c r="D415" s="16"/>
      <c r="E415" s="18" t="s">
        <v>179</v>
      </c>
      <c r="F415" s="15"/>
      <c r="G415" s="19" t="s">
        <v>180</v>
      </c>
      <c r="H415" s="16"/>
      <c r="I415" s="16" t="s">
        <v>178</v>
      </c>
      <c r="J415" s="16"/>
      <c r="K415" s="5" t="s">
        <v>106</v>
      </c>
    </row>
    <row r="416" spans="1:11" x14ac:dyDescent="0.25">
      <c r="A416" s="16"/>
      <c r="B416" s="16"/>
      <c r="C416" s="16"/>
      <c r="D416" s="16"/>
      <c r="E416" s="11" t="s">
        <v>194</v>
      </c>
      <c r="F416" s="20"/>
      <c r="G416" s="11" t="s">
        <v>195</v>
      </c>
      <c r="H416" s="16"/>
      <c r="I416" s="16"/>
      <c r="J416" s="16"/>
      <c r="K416" s="16"/>
    </row>
    <row r="417" spans="1:11" ht="57" x14ac:dyDescent="0.25">
      <c r="A417" s="21" t="s">
        <v>74</v>
      </c>
      <c r="B417" s="22" t="s">
        <v>168</v>
      </c>
      <c r="C417" s="22" t="s">
        <v>64</v>
      </c>
      <c r="D417" s="22"/>
      <c r="E417" s="22" t="s">
        <v>164</v>
      </c>
      <c r="F417" s="22"/>
      <c r="G417" s="22" t="s">
        <v>165</v>
      </c>
      <c r="H417" s="22"/>
      <c r="I417" s="22" t="s">
        <v>166</v>
      </c>
      <c r="J417" s="23"/>
      <c r="K417" s="22" t="s">
        <v>167</v>
      </c>
    </row>
    <row r="418" spans="1:11" x14ac:dyDescent="0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</row>
    <row r="419" spans="1:11" x14ac:dyDescent="0.25">
      <c r="A419" s="24"/>
      <c r="B419" s="25" t="s">
        <v>169</v>
      </c>
      <c r="C419" s="26">
        <v>140777</v>
      </c>
      <c r="D419" s="26"/>
      <c r="E419" s="26">
        <v>44418</v>
      </c>
      <c r="F419" s="26"/>
      <c r="G419" s="26">
        <v>89841</v>
      </c>
      <c r="H419" s="26"/>
      <c r="I419" s="26">
        <v>0</v>
      </c>
      <c r="J419" s="26"/>
      <c r="K419" s="26">
        <f>C419+E419+G419-I419</f>
        <v>275036</v>
      </c>
    </row>
    <row r="420" spans="1:11" x14ac:dyDescent="0.25">
      <c r="A420" s="26"/>
      <c r="B420" s="24"/>
      <c r="C420" s="26"/>
      <c r="D420" s="26"/>
      <c r="E420" s="26"/>
      <c r="F420" s="26"/>
      <c r="G420" s="26"/>
      <c r="H420" s="26"/>
      <c r="I420" s="26"/>
      <c r="J420" s="26"/>
      <c r="K420" s="26"/>
    </row>
    <row r="421" spans="1:11" x14ac:dyDescent="0.25">
      <c r="A421" s="26">
        <v>1</v>
      </c>
      <c r="B421" s="22" t="s">
        <v>1255</v>
      </c>
      <c r="C421" s="4">
        <v>1624</v>
      </c>
      <c r="D421" s="4"/>
      <c r="E421" s="4">
        <v>497</v>
      </c>
      <c r="F421" s="26"/>
      <c r="G421" s="27">
        <f>K419*8.5%/12</f>
        <v>1948.1716666666669</v>
      </c>
      <c r="H421" s="26"/>
      <c r="I421" s="26">
        <v>0</v>
      </c>
      <c r="J421" s="26"/>
      <c r="K421" s="27">
        <f>K419+C421+E421+G421-I421</f>
        <v>279105.17166666669</v>
      </c>
    </row>
    <row r="422" spans="1:11" x14ac:dyDescent="0.25">
      <c r="A422" s="26"/>
      <c r="B422" s="22"/>
      <c r="C422" s="26"/>
      <c r="D422" s="26"/>
      <c r="E422" s="26"/>
      <c r="F422" s="26"/>
      <c r="G422" s="26"/>
      <c r="H422" s="26"/>
      <c r="I422" s="26"/>
      <c r="J422" s="26"/>
      <c r="K422" s="26"/>
    </row>
    <row r="423" spans="1:11" x14ac:dyDescent="0.25">
      <c r="A423" s="26">
        <v>2</v>
      </c>
      <c r="B423" s="22" t="s">
        <v>1256</v>
      </c>
      <c r="C423" s="98">
        <v>1476</v>
      </c>
      <c r="D423" s="4"/>
      <c r="E423" s="4">
        <v>451</v>
      </c>
      <c r="F423" s="26"/>
      <c r="G423" s="27">
        <f>K421*8.5%/12</f>
        <v>1976.9949659722224</v>
      </c>
      <c r="H423" s="26"/>
      <c r="I423" s="26">
        <v>0</v>
      </c>
      <c r="J423" s="26"/>
      <c r="K423" s="27">
        <f>K421+C423+E423+G423-I423</f>
        <v>283009.16663263889</v>
      </c>
    </row>
    <row r="424" spans="1:11" x14ac:dyDescent="0.25">
      <c r="A424" s="26"/>
      <c r="B424" s="22"/>
      <c r="C424" s="4"/>
      <c r="D424" s="4"/>
      <c r="E424" s="4"/>
      <c r="F424" s="26"/>
      <c r="G424" s="27"/>
      <c r="H424" s="26"/>
      <c r="I424" s="26"/>
      <c r="J424" s="26"/>
      <c r="K424" s="27"/>
    </row>
    <row r="425" spans="1:11" x14ac:dyDescent="0.25">
      <c r="A425" s="26">
        <v>3</v>
      </c>
      <c r="B425" s="22" t="s">
        <v>1257</v>
      </c>
      <c r="C425" s="4">
        <v>1624</v>
      </c>
      <c r="D425" s="4"/>
      <c r="E425" s="4">
        <v>497</v>
      </c>
      <c r="F425" s="26"/>
      <c r="G425" s="27">
        <f>K423*8.5%/12</f>
        <v>2004.6482636478588</v>
      </c>
      <c r="H425" s="26"/>
      <c r="I425" s="26">
        <v>0</v>
      </c>
      <c r="J425" s="26"/>
      <c r="K425" s="27">
        <f>K423+C425+E425+G425-I425</f>
        <v>287134.81489628676</v>
      </c>
    </row>
    <row r="426" spans="1:11" x14ac:dyDescent="0.25">
      <c r="A426" s="26"/>
      <c r="B426" s="22"/>
      <c r="C426" s="4"/>
      <c r="D426" s="4"/>
      <c r="E426" s="4"/>
      <c r="F426" s="26"/>
      <c r="G426" s="27"/>
      <c r="H426" s="26"/>
      <c r="I426" s="26"/>
      <c r="J426" s="26"/>
      <c r="K426" s="27"/>
    </row>
    <row r="427" spans="1:11" x14ac:dyDescent="0.25">
      <c r="A427" s="26">
        <v>4</v>
      </c>
      <c r="B427" s="22" t="s">
        <v>1258</v>
      </c>
      <c r="C427" s="4">
        <v>1624</v>
      </c>
      <c r="D427" s="4"/>
      <c r="E427" s="4">
        <v>497</v>
      </c>
      <c r="F427" s="26"/>
      <c r="G427" s="27">
        <f>K425*8.5%/12</f>
        <v>2033.8716055153645</v>
      </c>
      <c r="H427" s="26"/>
      <c r="I427" s="26">
        <v>0</v>
      </c>
      <c r="J427" s="26"/>
      <c r="K427" s="27">
        <f>K425+C427+E427+G427-I427</f>
        <v>291289.68650180212</v>
      </c>
    </row>
    <row r="428" spans="1:11" x14ac:dyDescent="0.25">
      <c r="A428" s="26"/>
      <c r="B428" s="22"/>
      <c r="C428" s="4"/>
      <c r="D428" s="4"/>
      <c r="E428" s="4"/>
      <c r="F428" s="26"/>
      <c r="G428" s="27"/>
      <c r="H428" s="26"/>
      <c r="I428" s="26"/>
      <c r="J428" s="26"/>
      <c r="K428" s="27"/>
    </row>
    <row r="429" spans="1:11" x14ac:dyDescent="0.25">
      <c r="A429" s="26">
        <v>5</v>
      </c>
      <c r="B429" s="22" t="s">
        <v>1259</v>
      </c>
      <c r="C429" s="70">
        <v>1624</v>
      </c>
      <c r="D429" s="70"/>
      <c r="E429" s="70">
        <v>497</v>
      </c>
      <c r="F429" s="71"/>
      <c r="G429" s="72">
        <f>K427*8.5%/12</f>
        <v>2063.3019460544319</v>
      </c>
      <c r="H429" s="71"/>
      <c r="I429" s="71">
        <v>0</v>
      </c>
      <c r="J429" s="71"/>
      <c r="K429" s="72">
        <f>K427+C429+E429+G429-I429</f>
        <v>295473.98844785657</v>
      </c>
    </row>
    <row r="430" spans="1:11" x14ac:dyDescent="0.25">
      <c r="A430" s="26"/>
      <c r="B430" s="22"/>
      <c r="C430" s="4"/>
      <c r="D430" s="4"/>
      <c r="E430" s="4"/>
      <c r="F430" s="26"/>
      <c r="G430" s="27"/>
      <c r="H430" s="26"/>
      <c r="I430" s="26"/>
      <c r="J430" s="26"/>
      <c r="K430" s="27"/>
    </row>
    <row r="431" spans="1:11" x14ac:dyDescent="0.25">
      <c r="A431" s="26">
        <v>6</v>
      </c>
      <c r="B431" s="22" t="s">
        <v>1260</v>
      </c>
      <c r="C431" s="92"/>
      <c r="D431" s="4"/>
      <c r="E431" s="92"/>
      <c r="F431" s="26"/>
      <c r="G431" s="27"/>
      <c r="H431" s="26"/>
      <c r="I431" s="26">
        <v>0</v>
      </c>
      <c r="J431" s="26"/>
      <c r="K431" s="27">
        <f>K429+C431+E431+G431-I431</f>
        <v>295473.98844785657</v>
      </c>
    </row>
    <row r="432" spans="1:11" x14ac:dyDescent="0.25">
      <c r="A432" s="26"/>
      <c r="B432" s="22"/>
      <c r="C432" s="4"/>
      <c r="D432" s="4"/>
      <c r="E432" s="4"/>
      <c r="F432" s="26"/>
      <c r="G432" s="27"/>
      <c r="H432" s="26"/>
      <c r="I432" s="26"/>
      <c r="J432" s="26"/>
      <c r="K432" s="27"/>
    </row>
    <row r="433" spans="1:11" x14ac:dyDescent="0.25">
      <c r="A433" s="26">
        <v>7</v>
      </c>
      <c r="B433" s="22" t="s">
        <v>1261</v>
      </c>
      <c r="C433" s="4"/>
      <c r="D433" s="4"/>
      <c r="E433" s="4"/>
      <c r="F433" s="26"/>
      <c r="G433" s="27"/>
      <c r="H433" s="26"/>
      <c r="I433" s="26">
        <v>0</v>
      </c>
      <c r="J433" s="26"/>
      <c r="K433" s="27">
        <f>K431+C433+E433+G433-I433</f>
        <v>295473.98844785657</v>
      </c>
    </row>
    <row r="434" spans="1:11" x14ac:dyDescent="0.25">
      <c r="A434" s="26"/>
      <c r="B434" s="22"/>
      <c r="C434" s="4"/>
      <c r="D434" s="4"/>
      <c r="E434" s="4"/>
      <c r="F434" s="26"/>
      <c r="G434" s="27"/>
      <c r="H434" s="26"/>
      <c r="I434" s="26"/>
      <c r="J434" s="26"/>
      <c r="K434" s="27"/>
    </row>
    <row r="435" spans="1:11" x14ac:dyDescent="0.25">
      <c r="A435" s="26">
        <v>8</v>
      </c>
      <c r="B435" s="22" t="s">
        <v>1262</v>
      </c>
      <c r="C435" s="4"/>
      <c r="D435" s="4"/>
      <c r="E435" s="4"/>
      <c r="F435" s="26"/>
      <c r="G435" s="27"/>
      <c r="H435" s="26"/>
      <c r="I435" s="26">
        <v>0</v>
      </c>
      <c r="J435" s="26"/>
      <c r="K435" s="27">
        <f>K433+C435+E435+G435-I435</f>
        <v>295473.98844785657</v>
      </c>
    </row>
    <row r="436" spans="1:11" x14ac:dyDescent="0.25">
      <c r="A436" s="26"/>
      <c r="B436" s="22"/>
      <c r="C436" s="4"/>
      <c r="D436" s="4"/>
      <c r="E436" s="4"/>
      <c r="F436" s="26"/>
      <c r="G436" s="27"/>
      <c r="H436" s="26"/>
      <c r="I436" s="26"/>
      <c r="J436" s="26"/>
      <c r="K436" s="27"/>
    </row>
    <row r="437" spans="1:11" x14ac:dyDescent="0.25">
      <c r="A437" s="26">
        <v>9</v>
      </c>
      <c r="B437" s="22" t="s">
        <v>1263</v>
      </c>
      <c r="C437" s="4"/>
      <c r="D437" s="4"/>
      <c r="E437" s="4"/>
      <c r="F437" s="26"/>
      <c r="G437" s="27"/>
      <c r="H437" s="26"/>
      <c r="I437" s="26">
        <v>0</v>
      </c>
      <c r="J437" s="26"/>
      <c r="K437" s="27">
        <f>K435+C437+E437+G437-I437</f>
        <v>295473.98844785657</v>
      </c>
    </row>
    <row r="438" spans="1:11" x14ac:dyDescent="0.25">
      <c r="A438" s="26"/>
      <c r="B438" s="22"/>
      <c r="C438" s="4"/>
      <c r="D438" s="4"/>
      <c r="E438" s="4"/>
      <c r="F438" s="26"/>
      <c r="G438" s="27"/>
      <c r="H438" s="26"/>
      <c r="I438" s="26"/>
      <c r="J438" s="26"/>
      <c r="K438" s="27"/>
    </row>
    <row r="439" spans="1:11" x14ac:dyDescent="0.25">
      <c r="A439" s="26">
        <v>10</v>
      </c>
      <c r="B439" s="22" t="s">
        <v>1264</v>
      </c>
      <c r="C439" s="4"/>
      <c r="D439" s="4"/>
      <c r="E439" s="4"/>
      <c r="F439" s="26"/>
      <c r="G439" s="27"/>
      <c r="H439" s="26"/>
      <c r="I439" s="26">
        <v>0</v>
      </c>
      <c r="J439" s="26"/>
      <c r="K439" s="27">
        <f>K437+C439+E439+G439-I439</f>
        <v>295473.98844785657</v>
      </c>
    </row>
    <row r="440" spans="1:11" x14ac:dyDescent="0.25">
      <c r="A440" s="26"/>
      <c r="B440" s="22"/>
      <c r="C440" s="4"/>
      <c r="D440" s="4"/>
      <c r="E440" s="4"/>
      <c r="F440" s="26"/>
      <c r="G440" s="27"/>
      <c r="H440" s="26"/>
      <c r="I440" s="26"/>
      <c r="J440" s="26"/>
      <c r="K440" s="27"/>
    </row>
    <row r="441" spans="1:11" x14ac:dyDescent="0.25">
      <c r="A441" s="26">
        <v>11</v>
      </c>
      <c r="B441" s="22" t="s">
        <v>1265</v>
      </c>
      <c r="C441" s="4"/>
      <c r="D441" s="4"/>
      <c r="E441" s="4"/>
      <c r="F441" s="26"/>
      <c r="G441" s="27"/>
      <c r="H441" s="26"/>
      <c r="I441" s="26">
        <v>0</v>
      </c>
      <c r="J441" s="26"/>
      <c r="K441" s="27">
        <f>K439+C441+E441+G441-I441</f>
        <v>295473.98844785657</v>
      </c>
    </row>
    <row r="442" spans="1:11" x14ac:dyDescent="0.25">
      <c r="A442" s="26"/>
      <c r="B442" s="22"/>
      <c r="C442" s="4"/>
      <c r="D442" s="4"/>
      <c r="E442" s="4"/>
      <c r="F442" s="26"/>
      <c r="G442" s="27"/>
      <c r="H442" s="26"/>
      <c r="I442" s="26"/>
      <c r="J442" s="26"/>
      <c r="K442" s="27"/>
    </row>
    <row r="443" spans="1:11" x14ac:dyDescent="0.25">
      <c r="A443" s="26">
        <v>12</v>
      </c>
      <c r="B443" s="22" t="s">
        <v>1266</v>
      </c>
      <c r="C443" s="4"/>
      <c r="D443" s="4"/>
      <c r="E443" s="4"/>
      <c r="F443" s="26"/>
      <c r="G443" s="27"/>
      <c r="H443" s="26"/>
      <c r="I443" s="26">
        <v>0</v>
      </c>
      <c r="J443" s="26"/>
      <c r="K443" s="27">
        <f>K441+C443+E443+G443-I443</f>
        <v>295473.98844785657</v>
      </c>
    </row>
    <row r="444" spans="1:11" x14ac:dyDescent="0.25">
      <c r="A444" s="26"/>
      <c r="B444" s="22"/>
      <c r="C444" s="4"/>
      <c r="D444" s="4"/>
      <c r="E444" s="4"/>
      <c r="F444" s="26"/>
      <c r="G444" s="27"/>
      <c r="H444" s="26"/>
      <c r="I444" s="26"/>
      <c r="J444" s="26"/>
      <c r="K444" s="27"/>
    </row>
    <row r="445" spans="1:11" x14ac:dyDescent="0.25">
      <c r="A445" s="26"/>
      <c r="B445" s="22"/>
      <c r="C445" s="6">
        <f>SUM(C421:C444)</f>
        <v>7972</v>
      </c>
      <c r="D445" s="6"/>
      <c r="E445" s="6">
        <f>SUM(E421:E444)</f>
        <v>2439</v>
      </c>
      <c r="F445" s="28"/>
      <c r="G445" s="6">
        <f>SUM(G421:G444)</f>
        <v>10026.988447856544</v>
      </c>
      <c r="H445" s="28"/>
      <c r="I445" s="6">
        <f>SUM(I421:I444)</f>
        <v>0</v>
      </c>
      <c r="J445" s="26"/>
      <c r="K445" s="27"/>
    </row>
    <row r="446" spans="1:11" x14ac:dyDescent="0.25">
      <c r="A446" s="24"/>
      <c r="B446" s="22"/>
      <c r="C446" s="26"/>
      <c r="D446" s="26"/>
      <c r="E446" s="26"/>
      <c r="F446" s="26"/>
      <c r="G446" s="26"/>
      <c r="H446" s="26"/>
      <c r="I446" s="26"/>
      <c r="J446" s="26"/>
      <c r="K446" s="26"/>
    </row>
    <row r="447" spans="1:11" x14ac:dyDescent="0.25">
      <c r="A447" s="24"/>
      <c r="B447" s="22" t="s">
        <v>173</v>
      </c>
      <c r="C447" s="29">
        <f>C445+C419</f>
        <v>148749</v>
      </c>
      <c r="D447" s="28"/>
      <c r="E447" s="29">
        <f>E445+E419</f>
        <v>46857</v>
      </c>
      <c r="F447" s="28"/>
      <c r="G447" s="29">
        <f>G445+G419</f>
        <v>99867.988447856536</v>
      </c>
      <c r="H447" s="28"/>
      <c r="I447" s="29">
        <f>I445+I419</f>
        <v>0</v>
      </c>
      <c r="J447" s="28"/>
      <c r="K447" s="30">
        <f>C447+E447+G447-I447</f>
        <v>295473.98844785651</v>
      </c>
    </row>
    <row r="448" spans="1:11" x14ac:dyDescent="0.25">
      <c r="A448" s="24"/>
      <c r="B448" s="22"/>
      <c r="C448" s="26"/>
      <c r="D448" s="26"/>
      <c r="E448" s="26"/>
      <c r="F448" s="26"/>
      <c r="G448" s="26"/>
      <c r="H448" s="26"/>
      <c r="I448" s="26"/>
      <c r="J448" s="26"/>
      <c r="K448" s="26"/>
    </row>
    <row r="449" spans="1:11" x14ac:dyDescent="0.25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1:11" x14ac:dyDescent="0.25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1:11" x14ac:dyDescent="0.25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1:11" x14ac:dyDescent="0.25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1:11" x14ac:dyDescent="0.25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1:11" x14ac:dyDescent="0.25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1:11" ht="15.75" x14ac:dyDescent="0.25">
      <c r="A455" s="16"/>
      <c r="B455" s="17" t="s">
        <v>174</v>
      </c>
      <c r="C455" s="17"/>
      <c r="D455" s="17"/>
      <c r="E455" s="16"/>
      <c r="F455" s="16"/>
      <c r="G455" s="16"/>
      <c r="H455" s="16"/>
      <c r="I455" s="16"/>
      <c r="J455" s="16"/>
      <c r="K455" s="16"/>
    </row>
    <row r="456" spans="1:11" ht="15.75" x14ac:dyDescent="0.25">
      <c r="A456" s="16"/>
      <c r="B456" s="109" t="s">
        <v>175</v>
      </c>
      <c r="C456" s="109"/>
      <c r="D456" s="109"/>
      <c r="E456" s="16"/>
      <c r="F456" s="16"/>
      <c r="G456" s="16"/>
      <c r="H456" s="16"/>
      <c r="I456" s="16"/>
      <c r="J456" s="16"/>
      <c r="K456" s="16"/>
    </row>
    <row r="457" spans="1:11" ht="15.75" x14ac:dyDescent="0.25">
      <c r="A457" s="16"/>
      <c r="B457" s="17" t="s">
        <v>176</v>
      </c>
      <c r="C457" s="17"/>
      <c r="D457" s="17"/>
      <c r="E457" s="16"/>
      <c r="F457" s="16"/>
      <c r="G457" s="16"/>
      <c r="H457" s="16"/>
      <c r="I457" s="16"/>
      <c r="J457" s="16"/>
      <c r="K457" s="16"/>
    </row>
    <row r="458" spans="1:11" ht="15.75" x14ac:dyDescent="0.25">
      <c r="A458" s="16"/>
      <c r="B458" s="17"/>
      <c r="C458" s="17"/>
      <c r="D458" s="17"/>
      <c r="E458" s="16"/>
      <c r="F458" s="16"/>
      <c r="G458" s="16"/>
      <c r="H458" s="16"/>
      <c r="I458" s="16"/>
      <c r="J458" s="16"/>
      <c r="K458" s="16"/>
    </row>
    <row r="459" spans="1:11" x14ac:dyDescent="0.25">
      <c r="A459" s="16"/>
      <c r="B459" s="2" t="s">
        <v>267</v>
      </c>
      <c r="C459" s="16"/>
      <c r="D459" s="16"/>
      <c r="E459" s="18" t="s">
        <v>179</v>
      </c>
      <c r="F459" s="15"/>
      <c r="G459" s="19" t="s">
        <v>180</v>
      </c>
      <c r="H459" s="16"/>
      <c r="I459" s="16" t="s">
        <v>178</v>
      </c>
      <c r="J459" s="16"/>
      <c r="K459" s="5" t="s">
        <v>107</v>
      </c>
    </row>
    <row r="460" spans="1:11" x14ac:dyDescent="0.25">
      <c r="A460" s="16"/>
      <c r="B460" s="16"/>
      <c r="C460" s="16"/>
      <c r="D460" s="16"/>
      <c r="E460" s="11" t="s">
        <v>196</v>
      </c>
      <c r="F460" s="20"/>
      <c r="G460" s="11" t="s">
        <v>197</v>
      </c>
      <c r="H460" s="16"/>
      <c r="I460" s="16"/>
      <c r="J460" s="16"/>
      <c r="K460" s="16"/>
    </row>
    <row r="461" spans="1:11" ht="57" x14ac:dyDescent="0.25">
      <c r="A461" s="21" t="s">
        <v>74</v>
      </c>
      <c r="B461" s="22" t="s">
        <v>168</v>
      </c>
      <c r="C461" s="22" t="s">
        <v>64</v>
      </c>
      <c r="D461" s="22"/>
      <c r="E461" s="22" t="s">
        <v>164</v>
      </c>
      <c r="F461" s="22"/>
      <c r="G461" s="22" t="s">
        <v>165</v>
      </c>
      <c r="H461" s="22"/>
      <c r="I461" s="22" t="s">
        <v>166</v>
      </c>
      <c r="J461" s="23"/>
      <c r="K461" s="22" t="s">
        <v>167</v>
      </c>
    </row>
    <row r="462" spans="1:11" x14ac:dyDescent="0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</row>
    <row r="463" spans="1:11" x14ac:dyDescent="0.25">
      <c r="A463" s="24"/>
      <c r="B463" s="25" t="s">
        <v>169</v>
      </c>
      <c r="C463" s="26">
        <v>154572</v>
      </c>
      <c r="D463" s="26"/>
      <c r="E463" s="26">
        <v>49205</v>
      </c>
      <c r="F463" s="26"/>
      <c r="G463" s="26">
        <v>94368</v>
      </c>
      <c r="H463" s="26"/>
      <c r="I463" s="26">
        <v>0</v>
      </c>
      <c r="J463" s="26"/>
      <c r="K463" s="26">
        <f>C463+E463+G463-I463</f>
        <v>298145</v>
      </c>
    </row>
    <row r="464" spans="1:11" x14ac:dyDescent="0.25">
      <c r="A464" s="26"/>
      <c r="B464" s="24"/>
      <c r="C464" s="26"/>
      <c r="D464" s="26"/>
      <c r="E464" s="26"/>
      <c r="F464" s="26"/>
      <c r="G464" s="26"/>
      <c r="H464" s="26"/>
      <c r="I464" s="26"/>
      <c r="J464" s="26"/>
      <c r="K464" s="26"/>
    </row>
    <row r="465" spans="1:11" x14ac:dyDescent="0.25">
      <c r="A465" s="26">
        <v>1</v>
      </c>
      <c r="B465" s="22" t="s">
        <v>1255</v>
      </c>
      <c r="C465" s="4">
        <v>1861</v>
      </c>
      <c r="D465" s="4"/>
      <c r="E465" s="4">
        <v>611</v>
      </c>
      <c r="F465" s="26"/>
      <c r="G465" s="27">
        <f>K463*8.5%/12</f>
        <v>2111.8604166666669</v>
      </c>
      <c r="H465" s="26"/>
      <c r="I465" s="26">
        <v>0</v>
      </c>
      <c r="J465" s="26"/>
      <c r="K465" s="27">
        <f>K463+C465+E465+G465-I465</f>
        <v>302728.86041666666</v>
      </c>
    </row>
    <row r="466" spans="1:11" x14ac:dyDescent="0.25">
      <c r="A466" s="26"/>
      <c r="B466" s="22"/>
      <c r="C466" s="26"/>
      <c r="D466" s="26"/>
      <c r="E466" s="26"/>
      <c r="F466" s="26"/>
      <c r="G466" s="26"/>
      <c r="H466" s="26"/>
      <c r="I466" s="26"/>
      <c r="J466" s="26"/>
      <c r="K466" s="26"/>
    </row>
    <row r="467" spans="1:11" x14ac:dyDescent="0.25">
      <c r="A467" s="26">
        <v>2</v>
      </c>
      <c r="B467" s="22" t="s">
        <v>1256</v>
      </c>
      <c r="C467" s="98">
        <v>1692</v>
      </c>
      <c r="D467" s="4"/>
      <c r="E467" s="4">
        <v>517</v>
      </c>
      <c r="F467" s="26"/>
      <c r="G467" s="27">
        <f>K465*8.5%/12</f>
        <v>2144.3294279513889</v>
      </c>
      <c r="H467" s="26"/>
      <c r="I467" s="26">
        <v>0</v>
      </c>
      <c r="J467" s="26"/>
      <c r="K467" s="27">
        <f>K465+C467+E467+G467-I467</f>
        <v>307082.18984461803</v>
      </c>
    </row>
    <row r="468" spans="1:11" x14ac:dyDescent="0.25">
      <c r="A468" s="26"/>
      <c r="B468" s="22"/>
      <c r="C468" s="4"/>
      <c r="D468" s="4"/>
      <c r="E468" s="4"/>
      <c r="F468" s="26"/>
      <c r="G468" s="27"/>
      <c r="H468" s="26"/>
      <c r="I468" s="26"/>
      <c r="J468" s="26"/>
      <c r="K468" s="27"/>
    </row>
    <row r="469" spans="1:11" ht="15.75" customHeight="1" x14ac:dyDescent="0.25">
      <c r="A469" s="26">
        <v>3</v>
      </c>
      <c r="B469" s="22" t="s">
        <v>1257</v>
      </c>
      <c r="C469" s="4">
        <v>1861</v>
      </c>
      <c r="D469" s="4"/>
      <c r="E469" s="4">
        <v>611</v>
      </c>
      <c r="F469" s="26"/>
      <c r="G469" s="27">
        <f>K467*8.5%/12</f>
        <v>2175.1655113993779</v>
      </c>
      <c r="H469" s="26"/>
      <c r="I469" s="26">
        <v>0</v>
      </c>
      <c r="J469" s="26"/>
      <c r="K469" s="27">
        <f>K467+C469+E469+G469-I469</f>
        <v>311729.35535601742</v>
      </c>
    </row>
    <row r="470" spans="1:11" ht="15.75" customHeight="1" x14ac:dyDescent="0.25">
      <c r="A470" s="26"/>
      <c r="B470" s="22"/>
      <c r="C470" s="4"/>
      <c r="D470" s="4"/>
      <c r="E470" s="4"/>
      <c r="F470" s="26"/>
      <c r="G470" s="27"/>
      <c r="H470" s="26"/>
      <c r="I470" s="26"/>
      <c r="J470" s="26"/>
      <c r="K470" s="27"/>
    </row>
    <row r="471" spans="1:11" ht="15.75" customHeight="1" x14ac:dyDescent="0.25">
      <c r="A471" s="26">
        <v>4</v>
      </c>
      <c r="B471" s="22" t="s">
        <v>1258</v>
      </c>
      <c r="C471" s="4">
        <v>1861</v>
      </c>
      <c r="D471" s="4"/>
      <c r="E471" s="4">
        <v>611</v>
      </c>
      <c r="F471" s="26"/>
      <c r="G471" s="27">
        <f>K469*8.5%/12</f>
        <v>2208.0829337717901</v>
      </c>
      <c r="H471" s="26"/>
      <c r="I471" s="26">
        <v>0</v>
      </c>
      <c r="J471" s="26"/>
      <c r="K471" s="27">
        <f>K469+C471+E471+G471-I471</f>
        <v>316409.43828978919</v>
      </c>
    </row>
    <row r="472" spans="1:11" ht="15.75" customHeight="1" x14ac:dyDescent="0.25">
      <c r="A472" s="26"/>
      <c r="B472" s="22"/>
      <c r="C472" s="4"/>
      <c r="D472" s="4"/>
      <c r="E472" s="4"/>
      <c r="F472" s="26"/>
      <c r="G472" s="27"/>
      <c r="H472" s="26"/>
      <c r="I472" s="26"/>
      <c r="J472" s="26"/>
      <c r="K472" s="27"/>
    </row>
    <row r="473" spans="1:11" ht="15.75" customHeight="1" x14ac:dyDescent="0.25">
      <c r="A473" s="26">
        <v>5</v>
      </c>
      <c r="B473" s="22" t="s">
        <v>1259</v>
      </c>
      <c r="C473" s="70">
        <v>1861</v>
      </c>
      <c r="D473" s="70"/>
      <c r="E473" s="70">
        <v>611</v>
      </c>
      <c r="F473" s="71"/>
      <c r="G473" s="72">
        <f>K471*8.5%/12</f>
        <v>2241.2335212193402</v>
      </c>
      <c r="H473" s="71"/>
      <c r="I473" s="71">
        <v>0</v>
      </c>
      <c r="J473" s="71"/>
      <c r="K473" s="72">
        <f>K471+C473+E473+G473-I473</f>
        <v>321122.67181100853</v>
      </c>
    </row>
    <row r="474" spans="1:11" ht="15.75" customHeight="1" x14ac:dyDescent="0.25">
      <c r="A474" s="26"/>
      <c r="B474" s="22"/>
      <c r="C474" s="4"/>
      <c r="D474" s="4"/>
      <c r="E474" s="4"/>
      <c r="F474" s="26"/>
      <c r="G474" s="27"/>
      <c r="H474" s="26"/>
      <c r="I474" s="26"/>
      <c r="J474" s="26"/>
      <c r="K474" s="27"/>
    </row>
    <row r="475" spans="1:11" ht="15.75" customHeight="1" x14ac:dyDescent="0.25">
      <c r="A475" s="26">
        <v>6</v>
      </c>
      <c r="B475" s="22" t="s">
        <v>1260</v>
      </c>
      <c r="C475" s="4"/>
      <c r="D475" s="4"/>
      <c r="E475" s="4"/>
      <c r="F475" s="26"/>
      <c r="G475" s="27"/>
      <c r="H475" s="26"/>
      <c r="I475" s="26">
        <v>0</v>
      </c>
      <c r="J475" s="26"/>
      <c r="K475" s="27">
        <f>K473+C475+E475+G475-I475</f>
        <v>321122.67181100853</v>
      </c>
    </row>
    <row r="476" spans="1:11" ht="15.75" customHeight="1" x14ac:dyDescent="0.25">
      <c r="A476" s="26"/>
      <c r="B476" s="22"/>
      <c r="C476" s="4"/>
      <c r="D476" s="4"/>
      <c r="E476" s="4"/>
      <c r="F476" s="26"/>
      <c r="G476" s="27"/>
      <c r="H476" s="26"/>
      <c r="I476" s="26"/>
      <c r="J476" s="26"/>
      <c r="K476" s="27"/>
    </row>
    <row r="477" spans="1:11" ht="15.75" customHeight="1" x14ac:dyDescent="0.25">
      <c r="A477" s="26">
        <v>7</v>
      </c>
      <c r="B477" s="22" t="s">
        <v>1261</v>
      </c>
      <c r="C477" s="4"/>
      <c r="D477" s="4"/>
      <c r="E477" s="4"/>
      <c r="F477" s="26"/>
      <c r="G477" s="27"/>
      <c r="H477" s="26"/>
      <c r="I477" s="26">
        <v>0</v>
      </c>
      <c r="J477" s="26"/>
      <c r="K477" s="27">
        <f>K475+C477+E477+G477-I477</f>
        <v>321122.67181100853</v>
      </c>
    </row>
    <row r="478" spans="1:11" ht="15.75" customHeight="1" x14ac:dyDescent="0.25">
      <c r="A478" s="26"/>
      <c r="B478" s="22"/>
      <c r="C478" s="4"/>
      <c r="D478" s="4"/>
      <c r="E478" s="4"/>
      <c r="F478" s="26"/>
      <c r="G478" s="27"/>
      <c r="H478" s="26"/>
      <c r="I478" s="26"/>
      <c r="J478" s="26"/>
      <c r="K478" s="27"/>
    </row>
    <row r="479" spans="1:11" ht="15.75" customHeight="1" x14ac:dyDescent="0.25">
      <c r="A479" s="26">
        <v>8</v>
      </c>
      <c r="B479" s="22" t="s">
        <v>1262</v>
      </c>
      <c r="C479" s="4"/>
      <c r="D479" s="4"/>
      <c r="E479" s="4"/>
      <c r="F479" s="26"/>
      <c r="G479" s="27"/>
      <c r="H479" s="26"/>
      <c r="I479" s="26">
        <v>0</v>
      </c>
      <c r="J479" s="26"/>
      <c r="K479" s="27">
        <f>K477+C479+E479+G479-I479</f>
        <v>321122.67181100853</v>
      </c>
    </row>
    <row r="480" spans="1:11" ht="15.75" customHeight="1" x14ac:dyDescent="0.25">
      <c r="A480" s="26"/>
      <c r="B480" s="22"/>
      <c r="C480" s="4"/>
      <c r="D480" s="4"/>
      <c r="E480" s="4"/>
      <c r="F480" s="26"/>
      <c r="G480" s="27"/>
      <c r="H480" s="26"/>
      <c r="I480" s="26"/>
      <c r="J480" s="26"/>
      <c r="K480" s="27"/>
    </row>
    <row r="481" spans="1:11" ht="15.75" customHeight="1" x14ac:dyDescent="0.25">
      <c r="A481" s="26">
        <v>9</v>
      </c>
      <c r="B481" s="22" t="s">
        <v>1263</v>
      </c>
      <c r="C481" s="4"/>
      <c r="D481" s="4"/>
      <c r="E481" s="4"/>
      <c r="F481" s="26"/>
      <c r="G481" s="27"/>
      <c r="H481" s="26"/>
      <c r="I481" s="26">
        <v>0</v>
      </c>
      <c r="J481" s="26"/>
      <c r="K481" s="27">
        <f>K479+C481+E481+G481-I481</f>
        <v>321122.67181100853</v>
      </c>
    </row>
    <row r="482" spans="1:11" ht="15.75" customHeight="1" x14ac:dyDescent="0.25">
      <c r="A482" s="26"/>
      <c r="B482" s="22"/>
      <c r="C482" s="4"/>
      <c r="D482" s="4"/>
      <c r="E482" s="4"/>
      <c r="F482" s="26"/>
      <c r="G482" s="27"/>
      <c r="H482" s="26"/>
      <c r="I482" s="26"/>
      <c r="J482" s="26"/>
      <c r="K482" s="27"/>
    </row>
    <row r="483" spans="1:11" ht="15.75" customHeight="1" x14ac:dyDescent="0.25">
      <c r="A483" s="26">
        <v>10</v>
      </c>
      <c r="B483" s="22" t="s">
        <v>1264</v>
      </c>
      <c r="C483" s="4"/>
      <c r="D483" s="4"/>
      <c r="E483" s="4"/>
      <c r="F483" s="26"/>
      <c r="G483" s="27"/>
      <c r="H483" s="26"/>
      <c r="I483" s="26">
        <v>0</v>
      </c>
      <c r="J483" s="26"/>
      <c r="K483" s="27">
        <f>K481+C483+E483+G483-I483</f>
        <v>321122.67181100853</v>
      </c>
    </row>
    <row r="484" spans="1:11" ht="15.75" customHeight="1" x14ac:dyDescent="0.25">
      <c r="A484" s="26"/>
      <c r="B484" s="22"/>
      <c r="C484" s="4"/>
      <c r="D484" s="4"/>
      <c r="E484" s="4"/>
      <c r="F484" s="26"/>
      <c r="G484" s="27"/>
      <c r="H484" s="26"/>
      <c r="I484" s="26"/>
      <c r="J484" s="26"/>
      <c r="K484" s="27"/>
    </row>
    <row r="485" spans="1:11" ht="15.75" customHeight="1" x14ac:dyDescent="0.25">
      <c r="A485" s="26">
        <v>11</v>
      </c>
      <c r="B485" s="22" t="s">
        <v>1265</v>
      </c>
      <c r="C485" s="4"/>
      <c r="D485" s="4"/>
      <c r="E485" s="4"/>
      <c r="F485" s="26"/>
      <c r="G485" s="27"/>
      <c r="H485" s="26"/>
      <c r="I485" s="26">
        <v>0</v>
      </c>
      <c r="J485" s="26"/>
      <c r="K485" s="27">
        <f>K483+C485+E485+G485-I485</f>
        <v>321122.67181100853</v>
      </c>
    </row>
    <row r="486" spans="1:11" ht="15.75" customHeight="1" x14ac:dyDescent="0.25">
      <c r="A486" s="26"/>
      <c r="B486" s="22"/>
      <c r="C486" s="4"/>
      <c r="D486" s="4"/>
      <c r="E486" s="4"/>
      <c r="F486" s="26"/>
      <c r="G486" s="27"/>
      <c r="H486" s="26"/>
      <c r="I486" s="26"/>
      <c r="J486" s="26"/>
      <c r="K486" s="27"/>
    </row>
    <row r="487" spans="1:11" ht="15.75" customHeight="1" x14ac:dyDescent="0.25">
      <c r="A487" s="26">
        <v>12</v>
      </c>
      <c r="B487" s="22" t="s">
        <v>1266</v>
      </c>
      <c r="C487" s="4"/>
      <c r="D487" s="4"/>
      <c r="E487" s="4"/>
      <c r="F487" s="26"/>
      <c r="G487" s="27"/>
      <c r="H487" s="26"/>
      <c r="I487" s="26">
        <v>0</v>
      </c>
      <c r="J487" s="26"/>
      <c r="K487" s="27">
        <f>K485+C487+E487+G487-I487</f>
        <v>321122.67181100853</v>
      </c>
    </row>
    <row r="488" spans="1:11" ht="15.75" customHeight="1" x14ac:dyDescent="0.25">
      <c r="A488" s="26"/>
      <c r="B488" s="22"/>
      <c r="C488" s="4"/>
      <c r="D488" s="4"/>
      <c r="E488" s="4"/>
      <c r="F488" s="26"/>
      <c r="G488" s="27"/>
      <c r="H488" s="26"/>
      <c r="I488" s="26"/>
      <c r="J488" s="26"/>
      <c r="K488" s="27"/>
    </row>
    <row r="489" spans="1:11" x14ac:dyDescent="0.25">
      <c r="A489" s="26"/>
      <c r="B489" s="22"/>
      <c r="C489" s="6">
        <f>SUM(C465:C488)</f>
        <v>9136</v>
      </c>
      <c r="D489" s="6"/>
      <c r="E489" s="6">
        <f>SUM(E465:E488)</f>
        <v>2961</v>
      </c>
      <c r="F489" s="28"/>
      <c r="G489" s="6">
        <f>SUM(G465:G488)</f>
        <v>10880.671811008564</v>
      </c>
      <c r="H489" s="28"/>
      <c r="I489" s="6">
        <f>SUM(I465:I488)</f>
        <v>0</v>
      </c>
      <c r="J489" s="26"/>
      <c r="K489" s="27"/>
    </row>
    <row r="490" spans="1:11" x14ac:dyDescent="0.25">
      <c r="A490" s="24"/>
      <c r="B490" s="22"/>
      <c r="C490" s="26"/>
      <c r="D490" s="26"/>
      <c r="E490" s="26"/>
      <c r="F490" s="26"/>
      <c r="G490" s="26"/>
      <c r="H490" s="26"/>
      <c r="I490" s="26"/>
      <c r="J490" s="26"/>
      <c r="K490" s="26"/>
    </row>
    <row r="491" spans="1:11" x14ac:dyDescent="0.25">
      <c r="A491" s="24"/>
      <c r="B491" s="22" t="s">
        <v>173</v>
      </c>
      <c r="C491" s="29">
        <f>C489+C463</f>
        <v>163708</v>
      </c>
      <c r="D491" s="28"/>
      <c r="E491" s="29">
        <f>E489+E463</f>
        <v>52166</v>
      </c>
      <c r="F491" s="28"/>
      <c r="G491" s="29">
        <f>G489+G463</f>
        <v>105248.67181100856</v>
      </c>
      <c r="H491" s="28"/>
      <c r="I491" s="29">
        <f>I489+I463</f>
        <v>0</v>
      </c>
      <c r="J491" s="28"/>
      <c r="K491" s="30">
        <f>C491+E491+G491-I491</f>
        <v>321122.67181100859</v>
      </c>
    </row>
    <row r="492" spans="1:11" x14ac:dyDescent="0.25">
      <c r="A492" s="24"/>
      <c r="B492" s="22"/>
      <c r="C492" s="26"/>
      <c r="D492" s="26"/>
      <c r="E492" s="26"/>
      <c r="F492" s="26"/>
      <c r="G492" s="26"/>
      <c r="H492" s="26"/>
      <c r="I492" s="26"/>
      <c r="J492" s="26"/>
      <c r="K492" s="26"/>
    </row>
    <row r="493" spans="1:11" x14ac:dyDescent="0.25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1:11" x14ac:dyDescent="0.25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1:11" x14ac:dyDescent="0.2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1:11" ht="15.75" hidden="1" x14ac:dyDescent="0.25">
      <c r="A496" s="16"/>
      <c r="B496" s="17"/>
      <c r="C496" s="17"/>
      <c r="D496" s="17"/>
      <c r="E496" s="16"/>
      <c r="F496" s="16"/>
      <c r="G496" s="16"/>
      <c r="H496" s="16"/>
      <c r="I496" s="16"/>
      <c r="J496" s="16"/>
      <c r="K496" s="16"/>
    </row>
    <row r="497" spans="1:11" hidden="1" x14ac:dyDescent="0.25">
      <c r="A497" s="16"/>
      <c r="B497" s="2" t="s">
        <v>268</v>
      </c>
      <c r="C497" s="16"/>
      <c r="D497" s="16"/>
      <c r="E497" s="18" t="s">
        <v>179</v>
      </c>
      <c r="F497" s="15"/>
      <c r="G497" s="19" t="s">
        <v>180</v>
      </c>
      <c r="H497" s="16"/>
      <c r="I497" s="16" t="s">
        <v>178</v>
      </c>
      <c r="J497" s="16"/>
      <c r="K497" s="5" t="s">
        <v>198</v>
      </c>
    </row>
    <row r="498" spans="1:11" hidden="1" x14ac:dyDescent="0.25">
      <c r="A498" s="16"/>
      <c r="B498" s="16"/>
      <c r="C498" s="16"/>
      <c r="D498" s="16"/>
      <c r="E498" s="11" t="s">
        <v>199</v>
      </c>
      <c r="F498" s="20"/>
      <c r="G498" s="11" t="s">
        <v>200</v>
      </c>
      <c r="H498" s="16"/>
      <c r="I498" s="16"/>
      <c r="J498" s="16"/>
      <c r="K498" s="16"/>
    </row>
    <row r="499" spans="1:11" ht="57" hidden="1" x14ac:dyDescent="0.25">
      <c r="A499" s="21" t="s">
        <v>74</v>
      </c>
      <c r="B499" s="22" t="s">
        <v>168</v>
      </c>
      <c r="C499" s="22" t="s">
        <v>64</v>
      </c>
      <c r="D499" s="22"/>
      <c r="E499" s="22" t="s">
        <v>164</v>
      </c>
      <c r="F499" s="22"/>
      <c r="G499" s="22" t="s">
        <v>165</v>
      </c>
      <c r="H499" s="22"/>
      <c r="I499" s="22" t="s">
        <v>166</v>
      </c>
      <c r="J499" s="23"/>
      <c r="K499" s="22" t="s">
        <v>167</v>
      </c>
    </row>
    <row r="500" spans="1:11" hidden="1" x14ac:dyDescent="0.2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</row>
    <row r="501" spans="1:11" hidden="1" x14ac:dyDescent="0.25">
      <c r="A501" s="24"/>
      <c r="B501" s="25" t="s">
        <v>169</v>
      </c>
      <c r="C501" s="26">
        <v>0</v>
      </c>
      <c r="D501" s="26"/>
      <c r="E501" s="26">
        <v>0</v>
      </c>
      <c r="F501" s="26"/>
      <c r="G501" s="26">
        <v>0</v>
      </c>
      <c r="H501" s="26"/>
      <c r="I501" s="26">
        <v>0</v>
      </c>
      <c r="J501" s="26"/>
      <c r="K501" s="26">
        <f>C501+E501+G501-I501</f>
        <v>0</v>
      </c>
    </row>
    <row r="502" spans="1:11" hidden="1" x14ac:dyDescent="0.25">
      <c r="A502" s="26"/>
      <c r="B502" s="24"/>
      <c r="C502" s="26"/>
      <c r="D502" s="26"/>
      <c r="E502" s="26"/>
      <c r="F502" s="26"/>
      <c r="G502" s="26"/>
      <c r="H502" s="26"/>
      <c r="I502" s="26"/>
      <c r="J502" s="26"/>
      <c r="K502" s="26"/>
    </row>
    <row r="503" spans="1:11" hidden="1" x14ac:dyDescent="0.25">
      <c r="A503" s="26">
        <v>1</v>
      </c>
      <c r="B503" s="22" t="s">
        <v>170</v>
      </c>
      <c r="C503" s="4"/>
      <c r="D503" s="4"/>
      <c r="E503" s="4"/>
      <c r="F503" s="26"/>
      <c r="G503" s="27"/>
      <c r="H503" s="26"/>
      <c r="I503" s="26"/>
      <c r="J503" s="26"/>
      <c r="K503" s="27">
        <f>K501+C503+E503+G503-I503</f>
        <v>0</v>
      </c>
    </row>
    <row r="504" spans="1:11" hidden="1" x14ac:dyDescent="0.25">
      <c r="A504" s="26"/>
      <c r="B504" s="22"/>
      <c r="C504" s="26"/>
      <c r="D504" s="26"/>
      <c r="E504" s="26"/>
      <c r="F504" s="26"/>
      <c r="G504" s="26"/>
      <c r="H504" s="26"/>
      <c r="I504" s="26"/>
      <c r="J504" s="26"/>
      <c r="K504" s="26"/>
    </row>
    <row r="505" spans="1:11" hidden="1" x14ac:dyDescent="0.25">
      <c r="A505" s="26">
        <v>2</v>
      </c>
      <c r="B505" s="22" t="s">
        <v>171</v>
      </c>
      <c r="C505" s="92"/>
      <c r="D505" s="4"/>
      <c r="E505" s="92"/>
      <c r="F505" s="26"/>
      <c r="G505" s="27"/>
      <c r="H505" s="26"/>
      <c r="I505" s="26"/>
      <c r="J505" s="26"/>
      <c r="K505" s="27">
        <f>K503+C505+E505+G505-I505</f>
        <v>0</v>
      </c>
    </row>
    <row r="506" spans="1:11" hidden="1" x14ac:dyDescent="0.25">
      <c r="A506" s="26"/>
      <c r="B506" s="22"/>
      <c r="C506" s="4"/>
      <c r="D506" s="4"/>
      <c r="E506" s="4"/>
      <c r="F506" s="26"/>
      <c r="G506" s="27"/>
      <c r="H506" s="26"/>
      <c r="I506" s="26"/>
      <c r="J506" s="26"/>
      <c r="K506" s="27"/>
    </row>
    <row r="507" spans="1:11" hidden="1" x14ac:dyDescent="0.25">
      <c r="A507" s="26">
        <v>3</v>
      </c>
      <c r="B507" s="22" t="s">
        <v>172</v>
      </c>
      <c r="C507" s="92"/>
      <c r="D507" s="4"/>
      <c r="E507" s="92"/>
      <c r="F507" s="26"/>
      <c r="G507" s="27"/>
      <c r="H507" s="26"/>
      <c r="I507" s="26"/>
      <c r="J507" s="26"/>
      <c r="K507" s="27">
        <f>K505+C507+E507+G507-I507</f>
        <v>0</v>
      </c>
    </row>
    <row r="508" spans="1:11" hidden="1" x14ac:dyDescent="0.25">
      <c r="A508" s="26"/>
      <c r="B508" s="22"/>
      <c r="C508" s="26"/>
      <c r="D508" s="26"/>
      <c r="E508" s="26"/>
      <c r="F508" s="26"/>
      <c r="G508" s="26"/>
      <c r="H508" s="26"/>
      <c r="I508" s="26"/>
      <c r="J508" s="26"/>
      <c r="K508" s="26"/>
    </row>
    <row r="509" spans="1:11" hidden="1" x14ac:dyDescent="0.25">
      <c r="A509" s="26">
        <v>4</v>
      </c>
      <c r="B509" s="22" t="s">
        <v>336</v>
      </c>
      <c r="C509" s="4"/>
      <c r="D509" s="4"/>
      <c r="E509" s="4"/>
      <c r="F509" s="26"/>
      <c r="G509" s="27"/>
      <c r="H509" s="26"/>
      <c r="I509" s="26"/>
      <c r="J509" s="26"/>
      <c r="K509" s="27">
        <f>K507+C509+E509+G509-I509</f>
        <v>0</v>
      </c>
    </row>
    <row r="510" spans="1:11" hidden="1" x14ac:dyDescent="0.25">
      <c r="A510" s="26"/>
      <c r="B510" s="22"/>
      <c r="C510" s="26"/>
      <c r="D510" s="26"/>
      <c r="E510" s="26"/>
      <c r="F510" s="26"/>
      <c r="G510" s="26"/>
      <c r="H510" s="26"/>
      <c r="I510" s="26"/>
      <c r="J510" s="26"/>
      <c r="K510" s="26"/>
    </row>
    <row r="511" spans="1:11" hidden="1" x14ac:dyDescent="0.25">
      <c r="A511" s="26">
        <v>5</v>
      </c>
      <c r="B511" s="22" t="s">
        <v>338</v>
      </c>
      <c r="C511" s="4"/>
      <c r="D511" s="4"/>
      <c r="E511" s="4"/>
      <c r="F511" s="26"/>
      <c r="G511" s="27"/>
      <c r="H511" s="26"/>
      <c r="I511" s="26"/>
      <c r="J511" s="26"/>
      <c r="K511" s="27">
        <f>K509+C511+E511+G511-I511</f>
        <v>0</v>
      </c>
    </row>
    <row r="512" spans="1:11" hidden="1" x14ac:dyDescent="0.25">
      <c r="A512" s="26"/>
      <c r="B512" s="22"/>
      <c r="C512" s="26"/>
      <c r="D512" s="26"/>
      <c r="E512" s="26"/>
      <c r="F512" s="26"/>
      <c r="G512" s="26"/>
      <c r="H512" s="26"/>
      <c r="I512" s="26"/>
      <c r="J512" s="26"/>
      <c r="K512" s="26"/>
    </row>
    <row r="513" spans="1:11" hidden="1" x14ac:dyDescent="0.25">
      <c r="A513" s="26"/>
      <c r="B513" s="22"/>
      <c r="C513" s="6">
        <f>SUM(C503:C508)</f>
        <v>0</v>
      </c>
      <c r="D513" s="6"/>
      <c r="E513" s="6">
        <f>SUM(E503:E508)</f>
        <v>0</v>
      </c>
      <c r="F513" s="28"/>
      <c r="G513" s="6">
        <f>SUM(G503:G512)</f>
        <v>0</v>
      </c>
      <c r="H513" s="28"/>
      <c r="I513" s="6">
        <f>SUM(I501:I512)</f>
        <v>0</v>
      </c>
      <c r="J513" s="26"/>
      <c r="K513" s="27"/>
    </row>
    <row r="514" spans="1:11" hidden="1" x14ac:dyDescent="0.25">
      <c r="A514" s="24"/>
      <c r="B514" s="22"/>
      <c r="C514" s="26"/>
      <c r="D514" s="26"/>
      <c r="E514" s="26"/>
      <c r="F514" s="26"/>
      <c r="G514" s="26"/>
      <c r="H514" s="26"/>
      <c r="I514" s="26"/>
      <c r="J514" s="26"/>
      <c r="K514" s="26"/>
    </row>
    <row r="515" spans="1:11" hidden="1" x14ac:dyDescent="0.25">
      <c r="A515" s="24"/>
      <c r="B515" s="22" t="s">
        <v>173</v>
      </c>
      <c r="C515" s="29">
        <f>C513+C501</f>
        <v>0</v>
      </c>
      <c r="D515" s="28"/>
      <c r="E515" s="29">
        <f>E513+E501</f>
        <v>0</v>
      </c>
      <c r="F515" s="28"/>
      <c r="G515" s="29">
        <f>G513+G501</f>
        <v>0</v>
      </c>
      <c r="H515" s="28"/>
      <c r="I515" s="29">
        <f>I513+I501</f>
        <v>0</v>
      </c>
      <c r="J515" s="28"/>
      <c r="K515" s="55">
        <f>C515+E515+G515-I515</f>
        <v>0</v>
      </c>
    </row>
    <row r="516" spans="1:11" ht="73.5" hidden="1" customHeight="1" x14ac:dyDescent="0.25">
      <c r="A516" s="24"/>
      <c r="B516" s="60" t="s">
        <v>352</v>
      </c>
      <c r="C516" s="59"/>
      <c r="D516" s="26"/>
      <c r="E516" s="59"/>
      <c r="F516" s="26"/>
      <c r="G516" s="26"/>
      <c r="H516" s="26"/>
      <c r="I516" s="26"/>
      <c r="J516" s="26"/>
      <c r="K516" s="26"/>
    </row>
    <row r="517" spans="1:11" hidden="1" x14ac:dyDescent="0.25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1:11" hidden="1" x14ac:dyDescent="0.25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1:11" hidden="1" x14ac:dyDescent="0.25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1:11" hidden="1" x14ac:dyDescent="0.25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1:11" hidden="1" x14ac:dyDescent="0.25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1:11" ht="15.75" x14ac:dyDescent="0.25">
      <c r="A522" s="16"/>
      <c r="B522" s="17" t="s">
        <v>174</v>
      </c>
      <c r="C522" s="17"/>
      <c r="D522" s="17"/>
      <c r="E522" s="16"/>
      <c r="F522" s="16"/>
      <c r="G522" s="16"/>
      <c r="H522" s="16"/>
      <c r="I522" s="16"/>
      <c r="J522" s="16"/>
      <c r="K522" s="16"/>
    </row>
    <row r="523" spans="1:11" ht="15.75" x14ac:dyDescent="0.25">
      <c r="A523" s="16"/>
      <c r="B523" s="109" t="s">
        <v>175</v>
      </c>
      <c r="C523" s="109"/>
      <c r="D523" s="109"/>
      <c r="E523" s="16"/>
      <c r="F523" s="16"/>
      <c r="G523" s="16"/>
      <c r="H523" s="16"/>
      <c r="I523" s="16"/>
      <c r="J523" s="16"/>
      <c r="K523" s="16"/>
    </row>
    <row r="524" spans="1:11" ht="15.75" x14ac:dyDescent="0.25">
      <c r="A524" s="16"/>
      <c r="B524" s="17" t="s">
        <v>176</v>
      </c>
      <c r="C524" s="17"/>
      <c r="D524" s="17"/>
      <c r="E524" s="16"/>
      <c r="F524" s="16"/>
      <c r="G524" s="16"/>
      <c r="H524" s="16"/>
      <c r="I524" s="16"/>
      <c r="J524" s="16"/>
      <c r="K524" s="16"/>
    </row>
    <row r="525" spans="1:11" ht="15.75" x14ac:dyDescent="0.25">
      <c r="A525" s="16"/>
      <c r="B525" s="17"/>
      <c r="C525" s="17"/>
      <c r="D525" s="17"/>
      <c r="E525" s="16"/>
      <c r="F525" s="16"/>
      <c r="G525" s="16"/>
      <c r="H525" s="16"/>
      <c r="I525" s="16"/>
      <c r="J525" s="16"/>
      <c r="K525" s="16"/>
    </row>
    <row r="526" spans="1:11" x14ac:dyDescent="0.25">
      <c r="A526" s="16"/>
      <c r="B526" s="2" t="s">
        <v>19</v>
      </c>
      <c r="C526" s="16"/>
      <c r="D526" s="16"/>
      <c r="E526" s="18" t="s">
        <v>179</v>
      </c>
      <c r="F526" s="15"/>
      <c r="G526" s="19" t="s">
        <v>180</v>
      </c>
      <c r="H526" s="16"/>
      <c r="I526" s="16" t="s">
        <v>178</v>
      </c>
      <c r="J526" s="16"/>
      <c r="K526" s="5" t="s">
        <v>201</v>
      </c>
    </row>
    <row r="527" spans="1:11" x14ac:dyDescent="0.25">
      <c r="A527" s="16"/>
      <c r="B527" s="16"/>
      <c r="C527" s="16"/>
      <c r="D527" s="16"/>
      <c r="E527" s="11" t="s">
        <v>202</v>
      </c>
      <c r="F527" s="20"/>
      <c r="G527" s="11" t="s">
        <v>203</v>
      </c>
      <c r="H527" s="16"/>
      <c r="I527" s="16"/>
      <c r="J527" s="16"/>
      <c r="K527" s="16"/>
    </row>
    <row r="528" spans="1:11" ht="57" x14ac:dyDescent="0.25">
      <c r="A528" s="21" t="s">
        <v>74</v>
      </c>
      <c r="B528" s="22" t="s">
        <v>168</v>
      </c>
      <c r="C528" s="22" t="s">
        <v>64</v>
      </c>
      <c r="D528" s="22"/>
      <c r="E528" s="22" t="s">
        <v>164</v>
      </c>
      <c r="F528" s="22"/>
      <c r="G528" s="22" t="s">
        <v>165</v>
      </c>
      <c r="H528" s="22"/>
      <c r="I528" s="22" t="s">
        <v>166</v>
      </c>
      <c r="J528" s="23"/>
      <c r="K528" s="22" t="s">
        <v>167</v>
      </c>
    </row>
    <row r="529" spans="1:12" x14ac:dyDescent="0.2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</row>
    <row r="530" spans="1:12" x14ac:dyDescent="0.25">
      <c r="A530" s="24"/>
      <c r="B530" s="25" t="s">
        <v>169</v>
      </c>
      <c r="C530" s="26">
        <v>318964</v>
      </c>
      <c r="D530" s="26"/>
      <c r="E530" s="26">
        <v>208891</v>
      </c>
      <c r="F530" s="26"/>
      <c r="G530" s="26">
        <v>128236.73</v>
      </c>
      <c r="H530" s="26"/>
      <c r="I530" s="26">
        <v>0</v>
      </c>
      <c r="J530" s="26"/>
      <c r="K530" s="26">
        <f>C530+E530+G530-I530</f>
        <v>656091.73</v>
      </c>
    </row>
    <row r="531" spans="1:12" x14ac:dyDescent="0.25">
      <c r="A531" s="26"/>
      <c r="B531" s="24"/>
      <c r="C531" s="26"/>
      <c r="D531" s="26"/>
      <c r="E531" s="26"/>
      <c r="F531" s="26"/>
      <c r="G531" s="26"/>
      <c r="H531" s="26"/>
      <c r="I531" s="26"/>
      <c r="J531" s="26"/>
      <c r="K531" s="26"/>
    </row>
    <row r="532" spans="1:12" x14ac:dyDescent="0.25">
      <c r="A532" s="26">
        <v>1</v>
      </c>
      <c r="B532" s="22" t="s">
        <v>1255</v>
      </c>
      <c r="C532" s="4">
        <v>6965</v>
      </c>
      <c r="D532" s="4"/>
      <c r="E532" s="4">
        <v>5716</v>
      </c>
      <c r="F532" s="26"/>
      <c r="G532" s="27">
        <f>K530*8.5%/12</f>
        <v>4647.3164208333337</v>
      </c>
      <c r="H532" s="26"/>
      <c r="I532" s="26">
        <v>0</v>
      </c>
      <c r="J532" s="26"/>
      <c r="K532" s="27">
        <f>K530+C532+E532+G532-I532</f>
        <v>673420.04642083333</v>
      </c>
    </row>
    <row r="533" spans="1:12" x14ac:dyDescent="0.25">
      <c r="A533" s="26"/>
      <c r="B533" s="22"/>
      <c r="C533" s="4"/>
      <c r="D533" s="4"/>
      <c r="E533" s="4"/>
      <c r="F533" s="26"/>
      <c r="G533" s="27"/>
      <c r="H533" s="26"/>
      <c r="I533" s="26"/>
      <c r="J533" s="26"/>
      <c r="K533" s="26"/>
    </row>
    <row r="534" spans="1:12" x14ac:dyDescent="0.25">
      <c r="A534" s="26">
        <v>2</v>
      </c>
      <c r="B534" s="22" t="s">
        <v>1256</v>
      </c>
      <c r="C534" s="98">
        <v>6332</v>
      </c>
      <c r="D534" s="4"/>
      <c r="E534" s="4">
        <v>5082</v>
      </c>
      <c r="F534" s="26"/>
      <c r="G534" s="27">
        <f>K532*8.5%/12</f>
        <v>4770.0586621475695</v>
      </c>
      <c r="H534" s="26"/>
      <c r="I534" s="26">
        <v>0</v>
      </c>
      <c r="J534" s="26"/>
      <c r="K534" s="27">
        <f>K532+C534+E534+G534-I534</f>
        <v>689604.10508298094</v>
      </c>
    </row>
    <row r="535" spans="1:12" x14ac:dyDescent="0.25">
      <c r="A535" s="26"/>
      <c r="B535" s="22"/>
      <c r="C535" s="4"/>
      <c r="D535" s="4"/>
      <c r="E535" s="4"/>
      <c r="F535" s="26"/>
      <c r="G535" s="27"/>
      <c r="H535" s="26"/>
      <c r="I535" s="26"/>
      <c r="J535" s="26"/>
      <c r="K535" s="27"/>
    </row>
    <row r="536" spans="1:12" x14ac:dyDescent="0.25">
      <c r="A536" s="26">
        <v>3</v>
      </c>
      <c r="B536" s="22" t="s">
        <v>1257</v>
      </c>
      <c r="C536" s="4">
        <v>6965</v>
      </c>
      <c r="D536" s="4"/>
      <c r="E536" s="4">
        <v>5716</v>
      </c>
      <c r="F536" s="26"/>
      <c r="G536" s="27">
        <f>K534*8.5%/12</f>
        <v>4884.6957443377823</v>
      </c>
      <c r="H536" s="26"/>
      <c r="I536" s="26">
        <v>0</v>
      </c>
      <c r="J536" s="26"/>
      <c r="K536" s="27">
        <f>K534+C536+E536+G536-I536</f>
        <v>707169.80082731869</v>
      </c>
    </row>
    <row r="537" spans="1:12" x14ac:dyDescent="0.25">
      <c r="A537" s="26"/>
      <c r="B537" s="22"/>
      <c r="C537" s="4"/>
      <c r="D537" s="4"/>
      <c r="E537" s="4"/>
      <c r="F537" s="26"/>
      <c r="G537" s="27"/>
      <c r="H537" s="26"/>
      <c r="I537" s="26"/>
      <c r="J537" s="26"/>
      <c r="K537" s="27"/>
    </row>
    <row r="538" spans="1:12" x14ac:dyDescent="0.25">
      <c r="A538" s="26">
        <v>4</v>
      </c>
      <c r="B538" s="22" t="s">
        <v>1258</v>
      </c>
      <c r="C538" s="4">
        <v>6965</v>
      </c>
      <c r="D538" s="4"/>
      <c r="E538" s="4">
        <v>5716</v>
      </c>
      <c r="F538" s="26"/>
      <c r="G538" s="27">
        <f>K536*8.5%/12</f>
        <v>5009.1194225268409</v>
      </c>
      <c r="H538" s="26"/>
      <c r="I538" s="26">
        <v>0</v>
      </c>
      <c r="J538" s="26"/>
      <c r="K538" s="27">
        <f>K536+C538+E538+G538-I538</f>
        <v>724859.92024984548</v>
      </c>
    </row>
    <row r="539" spans="1:12" x14ac:dyDescent="0.25">
      <c r="A539" s="26"/>
      <c r="B539" s="22"/>
      <c r="C539" s="4"/>
      <c r="D539" s="4"/>
      <c r="E539" s="4"/>
      <c r="F539" s="26"/>
      <c r="G539" s="27"/>
      <c r="H539" s="26"/>
      <c r="I539" s="26"/>
      <c r="J539" s="26"/>
      <c r="K539" s="27"/>
    </row>
    <row r="540" spans="1:12" x14ac:dyDescent="0.25">
      <c r="A540" s="26">
        <v>5</v>
      </c>
      <c r="B540" s="22" t="s">
        <v>1259</v>
      </c>
      <c r="C540" s="70">
        <v>6965</v>
      </c>
      <c r="D540" s="70"/>
      <c r="E540" s="70">
        <v>5716</v>
      </c>
      <c r="F540" s="71"/>
      <c r="G540" s="72">
        <f>K538*8.5%/12</f>
        <v>5134.4244351030729</v>
      </c>
      <c r="H540" s="71"/>
      <c r="I540" s="71"/>
      <c r="J540" s="71"/>
      <c r="K540" s="72">
        <f>K538+C540+E540+G540-I540</f>
        <v>742675.34468494856</v>
      </c>
      <c r="L540" s="53" t="s">
        <v>339</v>
      </c>
    </row>
    <row r="541" spans="1:12" x14ac:dyDescent="0.25">
      <c r="A541" s="26"/>
      <c r="B541" s="22"/>
      <c r="C541" s="4"/>
      <c r="D541" s="4"/>
      <c r="E541" s="4"/>
      <c r="F541" s="26"/>
      <c r="G541" s="27"/>
      <c r="H541" s="26"/>
      <c r="I541" s="26"/>
      <c r="J541" s="26"/>
      <c r="K541" s="27"/>
      <c r="L541" s="53"/>
    </row>
    <row r="542" spans="1:12" x14ac:dyDescent="0.25">
      <c r="A542" s="26">
        <v>6</v>
      </c>
      <c r="B542" s="22" t="s">
        <v>1260</v>
      </c>
      <c r="C542" s="4"/>
      <c r="D542" s="4"/>
      <c r="E542" s="4"/>
      <c r="F542" s="26"/>
      <c r="G542" s="27"/>
      <c r="H542" s="26"/>
      <c r="I542" s="26"/>
      <c r="J542" s="26"/>
      <c r="K542" s="27">
        <f>K540+C542+E542+G542-I542</f>
        <v>742675.34468494856</v>
      </c>
      <c r="L542" s="53"/>
    </row>
    <row r="543" spans="1:12" x14ac:dyDescent="0.25">
      <c r="A543" s="26"/>
      <c r="B543" s="22"/>
      <c r="C543" s="4"/>
      <c r="D543" s="4"/>
      <c r="E543" s="4"/>
      <c r="F543" s="26"/>
      <c r="G543" s="27"/>
      <c r="H543" s="26"/>
      <c r="I543" s="26"/>
      <c r="J543" s="26"/>
      <c r="K543" s="27"/>
      <c r="L543" s="53"/>
    </row>
    <row r="544" spans="1:12" x14ac:dyDescent="0.25">
      <c r="A544" s="26">
        <v>7</v>
      </c>
      <c r="B544" s="22" t="s">
        <v>1261</v>
      </c>
      <c r="C544" s="4"/>
      <c r="D544" s="4"/>
      <c r="E544" s="4"/>
      <c r="F544" s="26"/>
      <c r="G544" s="27"/>
      <c r="H544" s="26"/>
      <c r="I544" s="26"/>
      <c r="J544" s="26"/>
      <c r="K544" s="27">
        <f>K542+C544+E544+G544-I544</f>
        <v>742675.34468494856</v>
      </c>
      <c r="L544" s="53"/>
    </row>
    <row r="545" spans="1:12" x14ac:dyDescent="0.25">
      <c r="A545" s="26"/>
      <c r="B545" s="22"/>
      <c r="C545" s="4"/>
      <c r="D545" s="4"/>
      <c r="E545" s="4"/>
      <c r="F545" s="26"/>
      <c r="G545" s="27"/>
      <c r="H545" s="26"/>
      <c r="I545" s="26"/>
      <c r="J545" s="26"/>
      <c r="K545" s="27"/>
      <c r="L545" s="53"/>
    </row>
    <row r="546" spans="1:12" x14ac:dyDescent="0.25">
      <c r="A546" s="26">
        <v>8</v>
      </c>
      <c r="B546" s="22" t="s">
        <v>1262</v>
      </c>
      <c r="C546" s="4"/>
      <c r="D546" s="4"/>
      <c r="E546" s="4"/>
      <c r="F546" s="26"/>
      <c r="G546" s="27"/>
      <c r="H546" s="26"/>
      <c r="I546" s="26"/>
      <c r="J546" s="26"/>
      <c r="K546" s="27">
        <f>K544+C546+E546+G546-I546</f>
        <v>742675.34468494856</v>
      </c>
      <c r="L546" s="53"/>
    </row>
    <row r="547" spans="1:12" x14ac:dyDescent="0.25">
      <c r="A547" s="26"/>
      <c r="B547" s="22"/>
      <c r="C547" s="4"/>
      <c r="D547" s="4"/>
      <c r="E547" s="4"/>
      <c r="F547" s="26"/>
      <c r="G547" s="27"/>
      <c r="H547" s="26"/>
      <c r="I547" s="26"/>
      <c r="J547" s="26"/>
      <c r="K547" s="27"/>
      <c r="L547" s="53"/>
    </row>
    <row r="548" spans="1:12" x14ac:dyDescent="0.25">
      <c r="A548" s="26">
        <v>9</v>
      </c>
      <c r="B548" s="22" t="s">
        <v>1263</v>
      </c>
      <c r="C548" s="4"/>
      <c r="D548" s="4"/>
      <c r="E548" s="4"/>
      <c r="F548" s="26"/>
      <c r="G548" s="27"/>
      <c r="H548" s="26"/>
      <c r="I548" s="26"/>
      <c r="J548" s="26"/>
      <c r="K548" s="27">
        <f>K546+C548+E548+G548-I548</f>
        <v>742675.34468494856</v>
      </c>
      <c r="L548" s="53"/>
    </row>
    <row r="549" spans="1:12" x14ac:dyDescent="0.25">
      <c r="A549" s="26"/>
      <c r="B549" s="22"/>
      <c r="C549" s="4"/>
      <c r="D549" s="4"/>
      <c r="E549" s="4"/>
      <c r="F549" s="26"/>
      <c r="G549" s="27"/>
      <c r="H549" s="26"/>
      <c r="I549" s="26"/>
      <c r="J549" s="26"/>
      <c r="K549" s="27"/>
      <c r="L549" s="53"/>
    </row>
    <row r="550" spans="1:12" x14ac:dyDescent="0.25">
      <c r="A550" s="26">
        <v>10</v>
      </c>
      <c r="B550" s="22" t="s">
        <v>1264</v>
      </c>
      <c r="C550" s="4"/>
      <c r="D550" s="4"/>
      <c r="E550" s="4"/>
      <c r="F550" s="26"/>
      <c r="G550" s="27"/>
      <c r="H550" s="26"/>
      <c r="I550" s="26"/>
      <c r="J550" s="26"/>
      <c r="K550" s="27">
        <f>K548+C550+E550+G550-I550</f>
        <v>742675.34468494856</v>
      </c>
      <c r="L550" s="53"/>
    </row>
    <row r="551" spans="1:12" x14ac:dyDescent="0.25">
      <c r="A551" s="26"/>
      <c r="B551" s="22"/>
      <c r="C551" s="4"/>
      <c r="D551" s="4"/>
      <c r="E551" s="4"/>
      <c r="F551" s="26"/>
      <c r="G551" s="27"/>
      <c r="H551" s="26"/>
      <c r="I551" s="26"/>
      <c r="J551" s="26"/>
      <c r="K551" s="27"/>
      <c r="L551" s="53"/>
    </row>
    <row r="552" spans="1:12" x14ac:dyDescent="0.25">
      <c r="A552" s="26">
        <v>11</v>
      </c>
      <c r="B552" s="22" t="s">
        <v>1265</v>
      </c>
      <c r="C552" s="4"/>
      <c r="D552" s="4"/>
      <c r="E552" s="4"/>
      <c r="F552" s="26"/>
      <c r="G552" s="27"/>
      <c r="H552" s="26"/>
      <c r="I552" s="26"/>
      <c r="J552" s="26"/>
      <c r="K552" s="27">
        <f>K550+C552+E552+G552-I552</f>
        <v>742675.34468494856</v>
      </c>
      <c r="L552" s="53"/>
    </row>
    <row r="553" spans="1:12" x14ac:dyDescent="0.25">
      <c r="A553" s="26"/>
      <c r="B553" s="22"/>
      <c r="C553" s="4"/>
      <c r="D553" s="4"/>
      <c r="E553" s="4"/>
      <c r="F553" s="26"/>
      <c r="G553" s="27"/>
      <c r="H553" s="26"/>
      <c r="I553" s="26"/>
      <c r="J553" s="26"/>
      <c r="K553" s="27"/>
      <c r="L553" s="53"/>
    </row>
    <row r="554" spans="1:12" x14ac:dyDescent="0.25">
      <c r="A554" s="26">
        <v>12</v>
      </c>
      <c r="B554" s="22" t="s">
        <v>1266</v>
      </c>
      <c r="C554" s="4"/>
      <c r="D554" s="4"/>
      <c r="E554" s="4"/>
      <c r="F554" s="26"/>
      <c r="G554" s="27"/>
      <c r="H554" s="26"/>
      <c r="I554" s="26"/>
      <c r="J554" s="26"/>
      <c r="K554" s="27">
        <f>K552+C554+E554+G554-I554</f>
        <v>742675.34468494856</v>
      </c>
      <c r="L554" s="53"/>
    </row>
    <row r="555" spans="1:12" x14ac:dyDescent="0.25">
      <c r="A555" s="26"/>
      <c r="B555" s="22"/>
      <c r="C555" s="4"/>
      <c r="D555" s="4"/>
      <c r="E555" s="4"/>
      <c r="F555" s="26"/>
      <c r="G555" s="27"/>
      <c r="H555" s="26"/>
      <c r="I555" s="26"/>
      <c r="J555" s="26"/>
      <c r="K555" s="27"/>
      <c r="L555" s="53"/>
    </row>
    <row r="556" spans="1:12" x14ac:dyDescent="0.25">
      <c r="A556" s="26"/>
      <c r="B556" s="22"/>
      <c r="C556" s="6">
        <f>SUM(C532:C555)</f>
        <v>34192</v>
      </c>
      <c r="D556" s="6"/>
      <c r="E556" s="6">
        <f>SUM(E532:E555)</f>
        <v>27946</v>
      </c>
      <c r="F556" s="28"/>
      <c r="G556" s="6">
        <f>SUM(G532:G555)</f>
        <v>24445.614684948599</v>
      </c>
      <c r="H556" s="28"/>
      <c r="I556" s="6">
        <f>SUM(I532:I555)</f>
        <v>0</v>
      </c>
      <c r="J556" s="26"/>
      <c r="K556" s="27"/>
    </row>
    <row r="557" spans="1:12" x14ac:dyDescent="0.25">
      <c r="A557" s="24"/>
      <c r="B557" s="22"/>
      <c r="C557" s="26"/>
      <c r="D557" s="26"/>
      <c r="E557" s="26"/>
      <c r="F557" s="26"/>
      <c r="G557" s="26"/>
      <c r="H557" s="26"/>
      <c r="I557" s="26"/>
      <c r="J557" s="26"/>
      <c r="K557" s="26"/>
    </row>
    <row r="558" spans="1:12" x14ac:dyDescent="0.25">
      <c r="A558" s="24"/>
      <c r="B558" s="22" t="s">
        <v>173</v>
      </c>
      <c r="C558" s="29">
        <f>C556+C530</f>
        <v>353156</v>
      </c>
      <c r="D558" s="28"/>
      <c r="E558" s="29">
        <f>E556+E530</f>
        <v>236837</v>
      </c>
      <c r="F558" s="28"/>
      <c r="G558" s="29">
        <f>G556+G530</f>
        <v>152682.34468494859</v>
      </c>
      <c r="H558" s="28"/>
      <c r="I558" s="29">
        <f>I556+I530</f>
        <v>0</v>
      </c>
      <c r="J558" s="28"/>
      <c r="K558" s="30">
        <f>C558+E558+G558-I558</f>
        <v>742675.34468494856</v>
      </c>
    </row>
    <row r="559" spans="1:12" ht="39" customHeight="1" x14ac:dyDescent="0.25">
      <c r="A559" s="24"/>
      <c r="B559" s="22"/>
      <c r="C559" s="26"/>
      <c r="D559" s="26"/>
      <c r="E559" s="26"/>
      <c r="F559" s="26"/>
      <c r="G559" s="26"/>
      <c r="H559" s="26"/>
      <c r="I559" s="26"/>
      <c r="J559" s="26"/>
      <c r="K559" s="26"/>
    </row>
    <row r="560" spans="1:12" x14ac:dyDescent="0.25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</row>
    <row r="561" spans="1:11" x14ac:dyDescent="0.25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</row>
    <row r="562" spans="1:11" x14ac:dyDescent="0.25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</row>
    <row r="563" spans="1:11" x14ac:dyDescent="0.25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</row>
    <row r="564" spans="1:11" x14ac:dyDescent="0.25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</row>
    <row r="565" spans="1:11" x14ac:dyDescent="0.2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</row>
    <row r="566" spans="1:11" ht="15.75" x14ac:dyDescent="0.25">
      <c r="A566" s="16"/>
      <c r="B566" s="17" t="s">
        <v>174</v>
      </c>
      <c r="C566" s="17"/>
      <c r="D566" s="17"/>
      <c r="E566" s="16"/>
      <c r="F566" s="16"/>
      <c r="G566" s="16"/>
      <c r="H566" s="16"/>
      <c r="I566" s="16"/>
      <c r="J566" s="16"/>
      <c r="K566" s="16"/>
    </row>
    <row r="567" spans="1:11" ht="15.75" x14ac:dyDescent="0.25">
      <c r="A567" s="16"/>
      <c r="B567" s="109" t="s">
        <v>175</v>
      </c>
      <c r="C567" s="109"/>
      <c r="D567" s="109"/>
      <c r="E567" s="16"/>
      <c r="F567" s="16"/>
      <c r="G567" s="16"/>
      <c r="H567" s="16"/>
      <c r="I567" s="16"/>
      <c r="J567" s="16"/>
      <c r="K567" s="16"/>
    </row>
    <row r="568" spans="1:11" ht="15.75" x14ac:dyDescent="0.25">
      <c r="A568" s="16"/>
      <c r="B568" s="17" t="s">
        <v>176</v>
      </c>
      <c r="C568" s="17"/>
      <c r="D568" s="17"/>
      <c r="E568" s="16"/>
      <c r="F568" s="16"/>
      <c r="G568" s="16"/>
      <c r="H568" s="16"/>
      <c r="I568" s="16"/>
      <c r="J568" s="16"/>
      <c r="K568" s="16"/>
    </row>
    <row r="569" spans="1:11" ht="15.75" x14ac:dyDescent="0.25">
      <c r="A569" s="16"/>
      <c r="B569" s="17"/>
      <c r="C569" s="17"/>
      <c r="D569" s="17"/>
      <c r="E569" s="16"/>
      <c r="F569" s="16"/>
      <c r="G569" s="16"/>
      <c r="H569" s="16"/>
      <c r="I569" s="16"/>
      <c r="J569" s="16"/>
      <c r="K569" s="16"/>
    </row>
    <row r="570" spans="1:11" x14ac:dyDescent="0.25">
      <c r="A570" s="16"/>
      <c r="B570" s="2" t="s">
        <v>269</v>
      </c>
      <c r="C570" s="16"/>
      <c r="D570" s="16"/>
      <c r="E570" s="18" t="s">
        <v>179</v>
      </c>
      <c r="F570" s="15"/>
      <c r="G570" s="19" t="s">
        <v>180</v>
      </c>
      <c r="H570" s="16"/>
      <c r="I570" s="16" t="s">
        <v>178</v>
      </c>
      <c r="J570" s="16"/>
      <c r="K570" s="5" t="s">
        <v>204</v>
      </c>
    </row>
    <row r="571" spans="1:11" x14ac:dyDescent="0.25">
      <c r="A571" s="16"/>
      <c r="B571" s="16"/>
      <c r="C571" s="16"/>
      <c r="D571" s="16"/>
      <c r="E571" s="11" t="s">
        <v>205</v>
      </c>
      <c r="F571" s="20"/>
      <c r="G571" s="11" t="s">
        <v>206</v>
      </c>
      <c r="H571" s="16"/>
      <c r="I571" s="16"/>
      <c r="J571" s="16"/>
      <c r="K571" s="16"/>
    </row>
    <row r="572" spans="1:11" ht="57" x14ac:dyDescent="0.25">
      <c r="A572" s="21" t="s">
        <v>74</v>
      </c>
      <c r="B572" s="22" t="s">
        <v>168</v>
      </c>
      <c r="C572" s="22" t="s">
        <v>64</v>
      </c>
      <c r="D572" s="22"/>
      <c r="E572" s="22" t="s">
        <v>164</v>
      </c>
      <c r="F572" s="22"/>
      <c r="G572" s="22" t="s">
        <v>165</v>
      </c>
      <c r="H572" s="22"/>
      <c r="I572" s="22" t="s">
        <v>166</v>
      </c>
      <c r="J572" s="23"/>
      <c r="K572" s="22" t="s">
        <v>167</v>
      </c>
    </row>
    <row r="573" spans="1:11" x14ac:dyDescent="0.25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</row>
    <row r="574" spans="1:11" x14ac:dyDescent="0.25">
      <c r="A574" s="24"/>
      <c r="B574" s="25" t="s">
        <v>169</v>
      </c>
      <c r="C574" s="26">
        <v>17535</v>
      </c>
      <c r="D574" s="26"/>
      <c r="E574" s="26">
        <v>21097</v>
      </c>
      <c r="F574" s="26"/>
      <c r="G574" s="27">
        <v>20973.55</v>
      </c>
      <c r="H574" s="26"/>
      <c r="I574" s="26">
        <v>0</v>
      </c>
      <c r="J574" s="26"/>
      <c r="K574" s="27">
        <f>C574+E574+G574-I574</f>
        <v>59605.55</v>
      </c>
    </row>
    <row r="575" spans="1:11" x14ac:dyDescent="0.25">
      <c r="A575" s="26"/>
      <c r="B575" s="24"/>
      <c r="C575" s="26"/>
      <c r="D575" s="26"/>
      <c r="E575" s="26"/>
      <c r="F575" s="26"/>
      <c r="G575" s="26"/>
      <c r="H575" s="26"/>
      <c r="I575" s="26"/>
      <c r="J575" s="26"/>
      <c r="K575" s="26"/>
    </row>
    <row r="576" spans="1:11" x14ac:dyDescent="0.25">
      <c r="A576" s="26">
        <v>1</v>
      </c>
      <c r="B576" s="22" t="s">
        <v>1255</v>
      </c>
      <c r="C576" s="4">
        <v>2463</v>
      </c>
      <c r="D576" s="4"/>
      <c r="E576" s="4">
        <v>1213</v>
      </c>
      <c r="F576" s="26"/>
      <c r="G576" s="27">
        <f>K574*8.5%/12</f>
        <v>422.20597916666674</v>
      </c>
      <c r="H576" s="26"/>
      <c r="I576" s="26">
        <v>0</v>
      </c>
      <c r="J576" s="26"/>
      <c r="K576" s="27">
        <f>K574+C576+E576+G576-I576</f>
        <v>63703.755979166672</v>
      </c>
    </row>
    <row r="577" spans="1:11" x14ac:dyDescent="0.25">
      <c r="A577" s="26"/>
      <c r="B577" s="22"/>
      <c r="C577" s="26"/>
      <c r="D577" s="26"/>
      <c r="E577" s="26"/>
      <c r="F577" s="26"/>
      <c r="G577" s="26"/>
      <c r="H577" s="26"/>
      <c r="I577" s="26"/>
      <c r="J577" s="26"/>
      <c r="K577" s="26"/>
    </row>
    <row r="578" spans="1:11" x14ac:dyDescent="0.25">
      <c r="A578" s="26">
        <v>2</v>
      </c>
      <c r="B578" s="22" t="s">
        <v>1256</v>
      </c>
      <c r="C578" s="92">
        <v>2239</v>
      </c>
      <c r="D578" s="4"/>
      <c r="E578" s="92">
        <v>989</v>
      </c>
      <c r="F578" s="26"/>
      <c r="G578" s="27">
        <f>K576*8.5%/12</f>
        <v>451.23493818576395</v>
      </c>
      <c r="H578" s="26"/>
      <c r="I578" s="26">
        <v>0</v>
      </c>
      <c r="J578" s="26"/>
      <c r="K578" s="27">
        <f>K576+C578+E578+G578-I578</f>
        <v>67382.990917352436</v>
      </c>
    </row>
    <row r="579" spans="1:11" x14ac:dyDescent="0.25">
      <c r="A579" s="26"/>
      <c r="B579" s="22"/>
      <c r="C579" s="4"/>
      <c r="D579" s="4"/>
      <c r="E579" s="4"/>
      <c r="F579" s="26"/>
      <c r="G579" s="27"/>
      <c r="H579" s="26"/>
      <c r="I579" s="26"/>
      <c r="J579" s="26"/>
      <c r="K579" s="27"/>
    </row>
    <row r="580" spans="1:11" x14ac:dyDescent="0.25">
      <c r="A580" s="26">
        <v>3</v>
      </c>
      <c r="B580" s="22" t="s">
        <v>1257</v>
      </c>
      <c r="C580" s="4">
        <v>2463</v>
      </c>
      <c r="D580" s="4"/>
      <c r="E580" s="4">
        <v>1213</v>
      </c>
      <c r="F580" s="26"/>
      <c r="G580" s="27">
        <f>K578*8.5%/12</f>
        <v>477.29618566457975</v>
      </c>
      <c r="H580" s="26"/>
      <c r="I580" s="26">
        <v>0</v>
      </c>
      <c r="J580" s="26"/>
      <c r="K580" s="27">
        <f>K578+C580+E580+G580-I580</f>
        <v>71536.287103017021</v>
      </c>
    </row>
    <row r="581" spans="1:11" x14ac:dyDescent="0.25">
      <c r="A581" s="26"/>
      <c r="B581" s="22"/>
      <c r="C581" s="4"/>
      <c r="D581" s="4"/>
      <c r="E581" s="4"/>
      <c r="F581" s="26"/>
      <c r="G581" s="27"/>
      <c r="H581" s="26"/>
      <c r="I581" s="26"/>
      <c r="J581" s="26"/>
      <c r="K581" s="27"/>
    </row>
    <row r="582" spans="1:11" x14ac:dyDescent="0.25">
      <c r="A582" s="26">
        <v>4</v>
      </c>
      <c r="B582" s="22" t="s">
        <v>1258</v>
      </c>
      <c r="C582" s="4">
        <v>2463</v>
      </c>
      <c r="D582" s="4"/>
      <c r="E582" s="4">
        <v>1213</v>
      </c>
      <c r="F582" s="26"/>
      <c r="G582" s="27">
        <f>K580*8.5%/12</f>
        <v>506.71536697970396</v>
      </c>
      <c r="H582" s="26"/>
      <c r="I582" s="26">
        <v>0</v>
      </c>
      <c r="J582" s="26"/>
      <c r="K582" s="27">
        <f>K580+C582+E582+G582-I582</f>
        <v>75719.002469996718</v>
      </c>
    </row>
    <row r="583" spans="1:11" x14ac:dyDescent="0.25">
      <c r="A583" s="26"/>
      <c r="B583" s="22"/>
      <c r="C583" s="4"/>
      <c r="D583" s="4"/>
      <c r="E583" s="4"/>
      <c r="F583" s="26"/>
      <c r="G583" s="27"/>
      <c r="H583" s="26"/>
      <c r="I583" s="26"/>
      <c r="J583" s="26"/>
      <c r="K583" s="27"/>
    </row>
    <row r="584" spans="1:11" x14ac:dyDescent="0.25">
      <c r="A584" s="26">
        <v>5</v>
      </c>
      <c r="B584" s="22" t="s">
        <v>1259</v>
      </c>
      <c r="C584" s="70">
        <v>2463</v>
      </c>
      <c r="D584" s="70"/>
      <c r="E584" s="70">
        <v>1213</v>
      </c>
      <c r="F584" s="71"/>
      <c r="G584" s="72">
        <f>K582*8.5%/12</f>
        <v>536.34293416247681</v>
      </c>
      <c r="H584" s="71"/>
      <c r="I584" s="71">
        <v>0</v>
      </c>
      <c r="J584" s="71"/>
      <c r="K584" s="72">
        <f>K582+C584+E584+G584-I584</f>
        <v>79931.34540415919</v>
      </c>
    </row>
    <row r="585" spans="1:11" x14ac:dyDescent="0.25">
      <c r="A585" s="26"/>
      <c r="B585" s="22"/>
      <c r="C585" s="4"/>
      <c r="D585" s="4"/>
      <c r="E585" s="4"/>
      <c r="F585" s="26"/>
      <c r="G585" s="27"/>
      <c r="H585" s="26"/>
      <c r="I585" s="26"/>
      <c r="J585" s="26"/>
      <c r="K585" s="27"/>
    </row>
    <row r="586" spans="1:11" x14ac:dyDescent="0.25">
      <c r="A586" s="26">
        <v>6</v>
      </c>
      <c r="B586" s="22" t="s">
        <v>1260</v>
      </c>
      <c r="C586" s="4"/>
      <c r="D586" s="4"/>
      <c r="E586" s="4"/>
      <c r="F586" s="26"/>
      <c r="G586" s="27"/>
      <c r="H586" s="26"/>
      <c r="I586" s="26">
        <v>0</v>
      </c>
      <c r="J586" s="26"/>
      <c r="K586" s="27">
        <f>K584+C586+E586+G586-I586</f>
        <v>79931.34540415919</v>
      </c>
    </row>
    <row r="587" spans="1:11" x14ac:dyDescent="0.25">
      <c r="A587" s="26"/>
      <c r="B587" s="22"/>
      <c r="C587" s="4"/>
      <c r="D587" s="4"/>
      <c r="E587" s="4"/>
      <c r="F587" s="26"/>
      <c r="G587" s="27"/>
      <c r="H587" s="26"/>
      <c r="I587" s="26"/>
      <c r="J587" s="26"/>
      <c r="K587" s="27"/>
    </row>
    <row r="588" spans="1:11" x14ac:dyDescent="0.25">
      <c r="A588" s="26">
        <v>7</v>
      </c>
      <c r="B588" s="22" t="s">
        <v>1261</v>
      </c>
      <c r="C588" s="4"/>
      <c r="D588" s="4"/>
      <c r="E588" s="4"/>
      <c r="F588" s="26"/>
      <c r="G588" s="27"/>
      <c r="H588" s="26"/>
      <c r="I588" s="26">
        <v>0</v>
      </c>
      <c r="J588" s="26"/>
      <c r="K588" s="27">
        <f>K586+C588+E588+G588-I588</f>
        <v>79931.34540415919</v>
      </c>
    </row>
    <row r="589" spans="1:11" x14ac:dyDescent="0.25">
      <c r="A589" s="26"/>
      <c r="B589" s="22"/>
      <c r="C589" s="4"/>
      <c r="D589" s="4"/>
      <c r="E589" s="4"/>
      <c r="F589" s="26"/>
      <c r="G589" s="27"/>
      <c r="H589" s="26"/>
      <c r="I589" s="26"/>
      <c r="J589" s="26"/>
      <c r="K589" s="27"/>
    </row>
    <row r="590" spans="1:11" x14ac:dyDescent="0.25">
      <c r="A590" s="26">
        <v>8</v>
      </c>
      <c r="B590" s="22" t="s">
        <v>1262</v>
      </c>
      <c r="C590" s="4"/>
      <c r="D590" s="4"/>
      <c r="E590" s="4"/>
      <c r="F590" s="26"/>
      <c r="G590" s="27"/>
      <c r="H590" s="26"/>
      <c r="I590" s="26">
        <v>0</v>
      </c>
      <c r="J590" s="26"/>
      <c r="K590" s="27">
        <f>K588+C590+E590+G590-I590</f>
        <v>79931.34540415919</v>
      </c>
    </row>
    <row r="591" spans="1:11" x14ac:dyDescent="0.25">
      <c r="A591" s="26"/>
      <c r="B591" s="22"/>
      <c r="C591" s="4"/>
      <c r="D591" s="4"/>
      <c r="E591" s="4"/>
      <c r="F591" s="26"/>
      <c r="G591" s="27"/>
      <c r="H591" s="26"/>
      <c r="I591" s="26"/>
      <c r="J591" s="26"/>
      <c r="K591" s="27"/>
    </row>
    <row r="592" spans="1:11" x14ac:dyDescent="0.25">
      <c r="A592" s="26">
        <v>9</v>
      </c>
      <c r="B592" s="22" t="s">
        <v>1263</v>
      </c>
      <c r="C592" s="4"/>
      <c r="D592" s="4"/>
      <c r="E592" s="4"/>
      <c r="F592" s="26"/>
      <c r="G592" s="27"/>
      <c r="H592" s="26"/>
      <c r="I592" s="26">
        <v>0</v>
      </c>
      <c r="J592" s="26"/>
      <c r="K592" s="27">
        <f>K590+C592+E592+G592-I592</f>
        <v>79931.34540415919</v>
      </c>
    </row>
    <row r="593" spans="1:11" x14ac:dyDescent="0.25">
      <c r="A593" s="26"/>
      <c r="B593" s="22"/>
      <c r="C593" s="4"/>
      <c r="D593" s="4"/>
      <c r="E593" s="4"/>
      <c r="F593" s="26"/>
      <c r="G593" s="27"/>
      <c r="H593" s="26"/>
      <c r="I593" s="26"/>
      <c r="J593" s="26"/>
      <c r="K593" s="27"/>
    </row>
    <row r="594" spans="1:11" x14ac:dyDescent="0.25">
      <c r="A594" s="26">
        <v>10</v>
      </c>
      <c r="B594" s="22" t="s">
        <v>1264</v>
      </c>
      <c r="C594" s="4"/>
      <c r="D594" s="4"/>
      <c r="E594" s="4"/>
      <c r="F594" s="26"/>
      <c r="G594" s="27"/>
      <c r="H594" s="26"/>
      <c r="I594" s="26">
        <v>0</v>
      </c>
      <c r="J594" s="26"/>
      <c r="K594" s="27">
        <f>K592+C594+E594+G594-I594</f>
        <v>79931.34540415919</v>
      </c>
    </row>
    <row r="595" spans="1:11" x14ac:dyDescent="0.25">
      <c r="A595" s="26"/>
      <c r="B595" s="22"/>
      <c r="C595" s="4"/>
      <c r="D595" s="4"/>
      <c r="E595" s="4"/>
      <c r="F595" s="26"/>
      <c r="G595" s="27"/>
      <c r="H595" s="26"/>
      <c r="I595" s="26"/>
      <c r="J595" s="26"/>
      <c r="K595" s="27"/>
    </row>
    <row r="596" spans="1:11" x14ac:dyDescent="0.25">
      <c r="A596" s="26">
        <v>11</v>
      </c>
      <c r="B596" s="22" t="s">
        <v>1265</v>
      </c>
      <c r="C596" s="4"/>
      <c r="D596" s="4"/>
      <c r="E596" s="4"/>
      <c r="F596" s="26"/>
      <c r="G596" s="27"/>
      <c r="H596" s="26"/>
      <c r="I596" s="26">
        <v>0</v>
      </c>
      <c r="J596" s="26"/>
      <c r="K596" s="27">
        <f>K594+C596+E596+G596-I596</f>
        <v>79931.34540415919</v>
      </c>
    </row>
    <row r="597" spans="1:11" x14ac:dyDescent="0.25">
      <c r="A597" s="26"/>
      <c r="B597" s="22"/>
      <c r="C597" s="4"/>
      <c r="D597" s="4"/>
      <c r="E597" s="4"/>
      <c r="F597" s="26"/>
      <c r="G597" s="27"/>
      <c r="H597" s="26"/>
      <c r="I597" s="26"/>
      <c r="J597" s="26"/>
      <c r="K597" s="27"/>
    </row>
    <row r="598" spans="1:11" x14ac:dyDescent="0.25">
      <c r="A598" s="26">
        <v>12</v>
      </c>
      <c r="B598" s="22" t="s">
        <v>1266</v>
      </c>
      <c r="C598" s="4"/>
      <c r="D598" s="4"/>
      <c r="E598" s="4"/>
      <c r="F598" s="26"/>
      <c r="G598" s="27"/>
      <c r="H598" s="26"/>
      <c r="I598" s="26"/>
      <c r="J598" s="26"/>
      <c r="K598" s="27">
        <f>K596+C598+E598+G598-I598</f>
        <v>79931.34540415919</v>
      </c>
    </row>
    <row r="599" spans="1:11" x14ac:dyDescent="0.25">
      <c r="A599" s="26"/>
      <c r="B599" s="22"/>
      <c r="C599" s="4"/>
      <c r="D599" s="4"/>
      <c r="E599" s="4"/>
      <c r="F599" s="26"/>
      <c r="G599" s="27"/>
      <c r="H599" s="26"/>
      <c r="I599" s="26"/>
      <c r="J599" s="26"/>
      <c r="K599" s="27"/>
    </row>
    <row r="600" spans="1:11" x14ac:dyDescent="0.25">
      <c r="A600" s="26"/>
      <c r="B600" s="22" t="s">
        <v>366</v>
      </c>
      <c r="C600" s="6">
        <f>SUM(C576:C599)</f>
        <v>12091</v>
      </c>
      <c r="D600" s="6"/>
      <c r="E600" s="6">
        <f>SUM(E576:E599)</f>
        <v>5841</v>
      </c>
      <c r="F600" s="28"/>
      <c r="G600" s="6">
        <f>SUM(G576:G599)</f>
        <v>2393.7954041591911</v>
      </c>
      <c r="H600" s="28"/>
      <c r="I600" s="6">
        <f>SUM(I576:I599)</f>
        <v>0</v>
      </c>
      <c r="J600" s="26"/>
      <c r="K600" s="27"/>
    </row>
    <row r="601" spans="1:11" x14ac:dyDescent="0.25">
      <c r="A601" s="24"/>
      <c r="B601" s="22"/>
      <c r="C601" s="26"/>
      <c r="D601" s="26"/>
      <c r="E601" s="26"/>
      <c r="F601" s="26"/>
      <c r="G601" s="26"/>
      <c r="H601" s="26"/>
      <c r="I601" s="26"/>
      <c r="J601" s="26"/>
      <c r="K601" s="26"/>
    </row>
    <row r="602" spans="1:11" x14ac:dyDescent="0.25">
      <c r="A602" s="24"/>
      <c r="B602" s="22" t="s">
        <v>173</v>
      </c>
      <c r="C602" s="29">
        <f>C600+C574</f>
        <v>29626</v>
      </c>
      <c r="D602" s="28"/>
      <c r="E602" s="29">
        <f>E600+E574</f>
        <v>26938</v>
      </c>
      <c r="F602" s="28"/>
      <c r="G602" s="29">
        <f>G600+G574</f>
        <v>23367.34540415919</v>
      </c>
      <c r="H602" s="28"/>
      <c r="I602" s="29">
        <f>I600+I574</f>
        <v>0</v>
      </c>
      <c r="J602" s="28"/>
      <c r="K602" s="30">
        <f>C602+E602+G602-I602</f>
        <v>79931.34540415919</v>
      </c>
    </row>
    <row r="603" spans="1:11" x14ac:dyDescent="0.25">
      <c r="A603" s="24"/>
      <c r="B603" s="22"/>
      <c r="C603" s="26"/>
      <c r="D603" s="26"/>
      <c r="E603" s="26"/>
      <c r="F603" s="26"/>
      <c r="G603" s="26"/>
      <c r="H603" s="26"/>
      <c r="I603" s="26"/>
      <c r="J603" s="26"/>
      <c r="K603" s="26"/>
    </row>
    <row r="604" spans="1:11" x14ac:dyDescent="0.25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</row>
    <row r="605" spans="1:11" x14ac:dyDescent="0.2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</row>
    <row r="606" spans="1:11" x14ac:dyDescent="0.25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</row>
    <row r="607" spans="1:11" x14ac:dyDescent="0.25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</row>
    <row r="608" spans="1:11" ht="15.75" x14ac:dyDescent="0.25">
      <c r="A608" s="16"/>
      <c r="B608" s="17" t="s">
        <v>174</v>
      </c>
      <c r="C608" s="17"/>
      <c r="D608" s="17"/>
      <c r="E608" s="16"/>
      <c r="F608" s="16"/>
      <c r="G608" s="16"/>
      <c r="H608" s="16"/>
      <c r="I608" s="16"/>
      <c r="J608" s="16"/>
      <c r="K608" s="16"/>
    </row>
    <row r="609" spans="1:11" ht="15.75" x14ac:dyDescent="0.25">
      <c r="A609" s="16"/>
      <c r="B609" s="109" t="s">
        <v>175</v>
      </c>
      <c r="C609" s="109"/>
      <c r="D609" s="109"/>
      <c r="E609" s="16"/>
      <c r="F609" s="16"/>
      <c r="G609" s="16"/>
      <c r="H609" s="16"/>
      <c r="I609" s="16"/>
      <c r="J609" s="16"/>
      <c r="K609" s="16"/>
    </row>
    <row r="610" spans="1:11" ht="15.75" x14ac:dyDescent="0.25">
      <c r="A610" s="16"/>
      <c r="B610" s="17" t="s">
        <v>176</v>
      </c>
      <c r="C610" s="17"/>
      <c r="D610" s="17"/>
      <c r="E610" s="16"/>
      <c r="F610" s="16"/>
      <c r="G610" s="16"/>
      <c r="H610" s="16"/>
      <c r="I610" s="16"/>
      <c r="J610" s="16"/>
      <c r="K610" s="16"/>
    </row>
    <row r="611" spans="1:11" ht="15.75" x14ac:dyDescent="0.25">
      <c r="A611" s="16"/>
      <c r="B611" s="17"/>
      <c r="C611" s="17"/>
      <c r="D611" s="17"/>
      <c r="E611" s="16"/>
      <c r="F611" s="16"/>
      <c r="G611" s="16"/>
      <c r="H611" s="16"/>
      <c r="I611" s="16"/>
      <c r="J611" s="16"/>
      <c r="K611" s="16"/>
    </row>
    <row r="612" spans="1:11" x14ac:dyDescent="0.25">
      <c r="A612" s="16"/>
      <c r="B612" s="2" t="s">
        <v>137</v>
      </c>
      <c r="C612" s="16"/>
      <c r="D612" s="16"/>
      <c r="E612" s="18" t="s">
        <v>179</v>
      </c>
      <c r="F612" s="15"/>
      <c r="G612" s="19" t="s">
        <v>180</v>
      </c>
      <c r="H612" s="16"/>
      <c r="I612" s="16" t="s">
        <v>178</v>
      </c>
      <c r="J612" s="16"/>
      <c r="K612" s="5" t="s">
        <v>207</v>
      </c>
    </row>
    <row r="613" spans="1:11" x14ac:dyDescent="0.25">
      <c r="A613" s="16"/>
      <c r="B613" s="16"/>
      <c r="C613" s="16"/>
      <c r="D613" s="16"/>
      <c r="E613" s="11" t="s">
        <v>208</v>
      </c>
      <c r="F613" s="20"/>
      <c r="G613" s="11" t="s">
        <v>270</v>
      </c>
      <c r="H613" s="16"/>
      <c r="I613" s="16"/>
      <c r="J613" s="16"/>
      <c r="K613" s="16"/>
    </row>
    <row r="614" spans="1:11" ht="57" x14ac:dyDescent="0.25">
      <c r="A614" s="21" t="s">
        <v>74</v>
      </c>
      <c r="B614" s="22" t="s">
        <v>168</v>
      </c>
      <c r="C614" s="22" t="s">
        <v>64</v>
      </c>
      <c r="D614" s="22"/>
      <c r="E614" s="22" t="s">
        <v>164</v>
      </c>
      <c r="F614" s="22"/>
      <c r="G614" s="22" t="s">
        <v>165</v>
      </c>
      <c r="H614" s="22"/>
      <c r="I614" s="22" t="s">
        <v>166</v>
      </c>
      <c r="J614" s="23"/>
      <c r="K614" s="22" t="s">
        <v>167</v>
      </c>
    </row>
    <row r="615" spans="1:11" x14ac:dyDescent="0.25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</row>
    <row r="616" spans="1:11" x14ac:dyDescent="0.25">
      <c r="A616" s="24"/>
      <c r="B616" s="25" t="s">
        <v>169</v>
      </c>
      <c r="C616" s="26">
        <v>213239</v>
      </c>
      <c r="D616" s="26"/>
      <c r="E616" s="26">
        <v>165768</v>
      </c>
      <c r="F616" s="26"/>
      <c r="G616" s="27">
        <v>180901</v>
      </c>
      <c r="H616" s="26"/>
      <c r="I616" s="26">
        <v>0</v>
      </c>
      <c r="J616" s="26"/>
      <c r="K616" s="27">
        <f>C616+E616+G616-I616</f>
        <v>559908</v>
      </c>
    </row>
    <row r="617" spans="1:11" x14ac:dyDescent="0.25">
      <c r="A617" s="26"/>
      <c r="B617" s="24"/>
      <c r="C617" s="26"/>
      <c r="D617" s="26"/>
      <c r="E617" s="26"/>
      <c r="F617" s="26"/>
      <c r="G617" s="26"/>
      <c r="H617" s="26"/>
      <c r="I617" s="26"/>
      <c r="J617" s="26"/>
      <c r="K617" s="26"/>
    </row>
    <row r="618" spans="1:11" x14ac:dyDescent="0.25">
      <c r="A618" s="26">
        <v>1</v>
      </c>
      <c r="B618" s="22" t="s">
        <v>1255</v>
      </c>
      <c r="C618" s="4">
        <v>1877</v>
      </c>
      <c r="D618" s="4"/>
      <c r="E618" s="4">
        <v>627</v>
      </c>
      <c r="F618" s="26"/>
      <c r="G618" s="27">
        <f>K616*8.5%/12</f>
        <v>3966.0149999999999</v>
      </c>
      <c r="H618" s="26"/>
      <c r="I618" s="26">
        <v>0</v>
      </c>
      <c r="J618" s="26"/>
      <c r="K618" s="27">
        <f>K616+C618+E618+G618-I618</f>
        <v>566378.01500000001</v>
      </c>
    </row>
    <row r="619" spans="1:11" x14ac:dyDescent="0.25">
      <c r="A619" s="26"/>
      <c r="B619" s="22"/>
      <c r="C619" s="26"/>
      <c r="D619" s="26"/>
      <c r="E619" s="26"/>
      <c r="F619" s="26"/>
      <c r="G619" s="26"/>
      <c r="H619" s="26"/>
      <c r="I619" s="26"/>
      <c r="J619" s="26"/>
      <c r="K619" s="26"/>
    </row>
    <row r="620" spans="1:11" x14ac:dyDescent="0.25">
      <c r="A620" s="26">
        <v>2</v>
      </c>
      <c r="B620" s="22" t="s">
        <v>1256</v>
      </c>
      <c r="C620" s="98">
        <v>1877</v>
      </c>
      <c r="D620" s="4"/>
      <c r="E620" s="4">
        <v>627</v>
      </c>
      <c r="F620" s="26"/>
      <c r="G620" s="27">
        <f>K618*8.5%/12</f>
        <v>4011.8442729166673</v>
      </c>
      <c r="H620" s="26"/>
      <c r="I620" s="26">
        <v>0</v>
      </c>
      <c r="J620" s="26"/>
      <c r="K620" s="27">
        <f>K618+C620+E620+G620-I620</f>
        <v>572893.85927291668</v>
      </c>
    </row>
    <row r="621" spans="1:11" x14ac:dyDescent="0.25">
      <c r="A621" s="26"/>
      <c r="B621" s="22"/>
      <c r="C621" s="4"/>
      <c r="D621" s="4"/>
      <c r="E621" s="4"/>
      <c r="F621" s="26"/>
      <c r="G621" s="27"/>
      <c r="H621" s="26"/>
      <c r="I621" s="26"/>
      <c r="J621" s="26"/>
      <c r="K621" s="27"/>
    </row>
    <row r="622" spans="1:11" x14ac:dyDescent="0.25">
      <c r="A622" s="26">
        <v>3</v>
      </c>
      <c r="B622" s="22" t="s">
        <v>1257</v>
      </c>
      <c r="C622" s="4">
        <v>1877</v>
      </c>
      <c r="D622" s="4"/>
      <c r="E622" s="4">
        <v>627</v>
      </c>
      <c r="F622" s="26"/>
      <c r="G622" s="27">
        <f>K620*8.5%/12</f>
        <v>4057.9981698498268</v>
      </c>
      <c r="H622" s="26"/>
      <c r="I622" s="26">
        <v>0</v>
      </c>
      <c r="J622" s="26"/>
      <c r="K622" s="27">
        <f>K620+C622+E622+G622-I622</f>
        <v>579455.85744276654</v>
      </c>
    </row>
    <row r="623" spans="1:11" x14ac:dyDescent="0.25">
      <c r="A623" s="26"/>
      <c r="B623" s="22"/>
      <c r="C623" s="4"/>
      <c r="D623" s="4"/>
      <c r="E623" s="4"/>
      <c r="F623" s="26"/>
      <c r="G623" s="27"/>
      <c r="H623" s="26"/>
      <c r="I623" s="26"/>
      <c r="J623" s="26"/>
      <c r="K623" s="27"/>
    </row>
    <row r="624" spans="1:11" x14ac:dyDescent="0.25">
      <c r="A624" s="26">
        <v>4</v>
      </c>
      <c r="B624" s="22" t="s">
        <v>1258</v>
      </c>
      <c r="C624" s="4">
        <v>1877</v>
      </c>
      <c r="D624" s="4"/>
      <c r="E624" s="4">
        <v>627</v>
      </c>
      <c r="F624" s="26"/>
      <c r="G624" s="27">
        <f>K622*8.5%/12</f>
        <v>4104.4789902195962</v>
      </c>
      <c r="H624" s="26"/>
      <c r="I624" s="26">
        <v>0</v>
      </c>
      <c r="J624" s="26"/>
      <c r="K624" s="27">
        <f>K622+C624+E624+G624-I624</f>
        <v>586064.33643298619</v>
      </c>
    </row>
    <row r="625" spans="1:11" x14ac:dyDescent="0.25">
      <c r="A625" s="26"/>
      <c r="B625" s="22"/>
      <c r="C625" s="4"/>
      <c r="D625" s="4"/>
      <c r="E625" s="4"/>
      <c r="F625" s="26"/>
      <c r="G625" s="27"/>
      <c r="H625" s="26"/>
      <c r="I625" s="26"/>
      <c r="J625" s="26"/>
      <c r="K625" s="27"/>
    </row>
    <row r="626" spans="1:11" x14ac:dyDescent="0.25">
      <c r="A626" s="26">
        <v>5</v>
      </c>
      <c r="B626" s="22" t="s">
        <v>1259</v>
      </c>
      <c r="C626" s="70">
        <v>1877</v>
      </c>
      <c r="D626" s="70"/>
      <c r="E626" s="70">
        <v>627</v>
      </c>
      <c r="F626" s="71"/>
      <c r="G626" s="72">
        <f>K624*8.5%/12</f>
        <v>4151.289049733653</v>
      </c>
      <c r="H626" s="71"/>
      <c r="I626" s="71">
        <v>300000</v>
      </c>
      <c r="J626" s="71"/>
      <c r="K626" s="72">
        <f>K624+C626+E626+G626-I626</f>
        <v>292719.62548271986</v>
      </c>
    </row>
    <row r="627" spans="1:11" x14ac:dyDescent="0.25">
      <c r="A627" s="26"/>
      <c r="B627" s="22"/>
      <c r="C627" s="4"/>
      <c r="D627" s="4"/>
      <c r="E627" s="4"/>
      <c r="F627" s="26"/>
      <c r="G627" s="27"/>
      <c r="H627" s="26"/>
      <c r="I627" s="26"/>
      <c r="J627" s="26"/>
      <c r="K627" s="27"/>
    </row>
    <row r="628" spans="1:11" x14ac:dyDescent="0.25">
      <c r="A628" s="26">
        <v>6</v>
      </c>
      <c r="B628" s="22" t="s">
        <v>1260</v>
      </c>
      <c r="C628" s="4"/>
      <c r="D628" s="4"/>
      <c r="E628" s="4"/>
      <c r="F628" s="26"/>
      <c r="G628" s="27"/>
      <c r="H628" s="26"/>
      <c r="I628" s="26">
        <v>0</v>
      </c>
      <c r="J628" s="26"/>
      <c r="K628" s="27">
        <f>K626+C628+E628+G628-I628</f>
        <v>292719.62548271986</v>
      </c>
    </row>
    <row r="629" spans="1:11" x14ac:dyDescent="0.25">
      <c r="A629" s="26"/>
      <c r="B629" s="22"/>
      <c r="C629" s="4"/>
      <c r="D629" s="4"/>
      <c r="E629" s="4"/>
      <c r="F629" s="26"/>
      <c r="G629" s="27"/>
      <c r="H629" s="26"/>
      <c r="I629" s="26"/>
      <c r="J629" s="26"/>
      <c r="K629" s="27"/>
    </row>
    <row r="630" spans="1:11" x14ac:dyDescent="0.25">
      <c r="A630" s="26">
        <v>7</v>
      </c>
      <c r="B630" s="22" t="s">
        <v>1261</v>
      </c>
      <c r="C630" s="4"/>
      <c r="D630" s="4"/>
      <c r="E630" s="4"/>
      <c r="F630" s="26"/>
      <c r="G630" s="27"/>
      <c r="H630" s="26"/>
      <c r="I630" s="26">
        <v>0</v>
      </c>
      <c r="J630" s="26"/>
      <c r="K630" s="27">
        <f>K628+C630+E630+G630-I630</f>
        <v>292719.62548271986</v>
      </c>
    </row>
    <row r="631" spans="1:11" x14ac:dyDescent="0.25">
      <c r="A631" s="26"/>
      <c r="B631" s="22"/>
      <c r="C631" s="4"/>
      <c r="D631" s="4"/>
      <c r="E631" s="4"/>
      <c r="F631" s="26"/>
      <c r="G631" s="27"/>
      <c r="H631" s="26"/>
      <c r="I631" s="26"/>
      <c r="J631" s="26"/>
      <c r="K631" s="27"/>
    </row>
    <row r="632" spans="1:11" x14ac:dyDescent="0.25">
      <c r="A632" s="26">
        <v>8</v>
      </c>
      <c r="B632" s="22" t="s">
        <v>1262</v>
      </c>
      <c r="C632" s="4"/>
      <c r="D632" s="4"/>
      <c r="E632" s="4"/>
      <c r="F632" s="26"/>
      <c r="G632" s="27"/>
      <c r="H632" s="26"/>
      <c r="I632" s="26">
        <v>0</v>
      </c>
      <c r="J632" s="26"/>
      <c r="K632" s="27">
        <f>K630+C632+E632+G632-I632</f>
        <v>292719.62548271986</v>
      </c>
    </row>
    <row r="633" spans="1:11" x14ac:dyDescent="0.25">
      <c r="A633" s="26"/>
      <c r="B633" s="22"/>
      <c r="C633" s="4"/>
      <c r="D633" s="4"/>
      <c r="E633" s="4"/>
      <c r="F633" s="26"/>
      <c r="G633" s="27"/>
      <c r="H633" s="26"/>
      <c r="I633" s="26"/>
      <c r="J633" s="26"/>
      <c r="K633" s="27"/>
    </row>
    <row r="634" spans="1:11" x14ac:dyDescent="0.25">
      <c r="A634" s="26">
        <v>9</v>
      </c>
      <c r="B634" s="22" t="s">
        <v>1263</v>
      </c>
      <c r="C634" s="4"/>
      <c r="D634" s="4"/>
      <c r="E634" s="4"/>
      <c r="F634" s="26"/>
      <c r="G634" s="27"/>
      <c r="H634" s="26"/>
      <c r="I634" s="26">
        <v>0</v>
      </c>
      <c r="J634" s="26"/>
      <c r="K634" s="27">
        <f>K632+C634+E634+G634-I634</f>
        <v>292719.62548271986</v>
      </c>
    </row>
    <row r="635" spans="1:11" x14ac:dyDescent="0.25">
      <c r="A635" s="26"/>
      <c r="B635" s="22"/>
      <c r="C635" s="4"/>
      <c r="D635" s="4"/>
      <c r="E635" s="4"/>
      <c r="F635" s="26"/>
      <c r="G635" s="27"/>
      <c r="H635" s="26"/>
      <c r="I635" s="26"/>
      <c r="J635" s="26"/>
      <c r="K635" s="27"/>
    </row>
    <row r="636" spans="1:11" x14ac:dyDescent="0.25">
      <c r="A636" s="26">
        <v>10</v>
      </c>
      <c r="B636" s="22" t="s">
        <v>1264</v>
      </c>
      <c r="C636" s="4"/>
      <c r="D636" s="4"/>
      <c r="E636" s="4"/>
      <c r="F636" s="26"/>
      <c r="G636" s="27"/>
      <c r="H636" s="26"/>
      <c r="I636" s="26">
        <v>0</v>
      </c>
      <c r="J636" s="26"/>
      <c r="K636" s="27">
        <f>K634+C636+E636+G636-I636</f>
        <v>292719.62548271986</v>
      </c>
    </row>
    <row r="637" spans="1:11" x14ac:dyDescent="0.25">
      <c r="A637" s="26"/>
      <c r="B637" s="22"/>
      <c r="C637" s="4"/>
      <c r="D637" s="4"/>
      <c r="E637" s="4"/>
      <c r="F637" s="26"/>
      <c r="G637" s="27"/>
      <c r="H637" s="26"/>
      <c r="I637" s="26"/>
      <c r="J637" s="26"/>
      <c r="K637" s="27"/>
    </row>
    <row r="638" spans="1:11" x14ac:dyDescent="0.25">
      <c r="A638" s="26">
        <v>11</v>
      </c>
      <c r="B638" s="22" t="s">
        <v>1265</v>
      </c>
      <c r="C638" s="4"/>
      <c r="D638" s="4"/>
      <c r="E638" s="4"/>
      <c r="F638" s="26"/>
      <c r="G638" s="27"/>
      <c r="H638" s="26"/>
      <c r="I638" s="26">
        <v>0</v>
      </c>
      <c r="J638" s="26"/>
      <c r="K638" s="27">
        <f>K636+C638+E638+G638-I638</f>
        <v>292719.62548271986</v>
      </c>
    </row>
    <row r="639" spans="1:11" x14ac:dyDescent="0.25">
      <c r="A639" s="26"/>
      <c r="B639" s="22"/>
      <c r="C639" s="26"/>
      <c r="D639" s="26"/>
      <c r="E639" s="26"/>
      <c r="F639" s="26"/>
      <c r="G639" s="26"/>
      <c r="H639" s="26"/>
      <c r="I639" s="26"/>
      <c r="J639" s="26"/>
      <c r="K639" s="26"/>
    </row>
    <row r="640" spans="1:11" x14ac:dyDescent="0.25">
      <c r="A640" s="26">
        <v>12</v>
      </c>
      <c r="B640" s="22" t="s">
        <v>1266</v>
      </c>
      <c r="C640" s="4"/>
      <c r="D640" s="4"/>
      <c r="E640" s="4"/>
      <c r="F640" s="26"/>
      <c r="G640" s="27"/>
      <c r="H640" s="26"/>
      <c r="I640" s="26">
        <v>0</v>
      </c>
      <c r="J640" s="26"/>
      <c r="K640" s="27">
        <f>K638+C640+E640+G640-I640</f>
        <v>292719.62548271986</v>
      </c>
    </row>
    <row r="641" spans="1:11" x14ac:dyDescent="0.25">
      <c r="A641" s="26"/>
      <c r="B641" s="22"/>
      <c r="C641" s="26"/>
      <c r="D641" s="26"/>
      <c r="E641" s="26"/>
      <c r="F641" s="26"/>
      <c r="G641" s="26"/>
      <c r="H641" s="26"/>
      <c r="I641" s="26"/>
      <c r="J641" s="26"/>
      <c r="K641" s="26"/>
    </row>
    <row r="642" spans="1:11" x14ac:dyDescent="0.25">
      <c r="A642" s="26"/>
      <c r="B642" s="22"/>
      <c r="C642" s="6">
        <f>SUM(C618:C641)</f>
        <v>9385</v>
      </c>
      <c r="D642" s="6"/>
      <c r="E642" s="6">
        <f>SUM(E618:E641)</f>
        <v>3135</v>
      </c>
      <c r="F642" s="28"/>
      <c r="G642" s="6">
        <f>SUM(G618:G641)</f>
        <v>20291.625482719741</v>
      </c>
      <c r="H642" s="28"/>
      <c r="I642" s="6">
        <f>SUM(I618:I638)</f>
        <v>300000</v>
      </c>
      <c r="J642" s="26"/>
      <c r="K642" s="27"/>
    </row>
    <row r="643" spans="1:11" x14ac:dyDescent="0.25">
      <c r="A643" s="24"/>
      <c r="B643" s="22"/>
      <c r="C643" s="26"/>
      <c r="D643" s="26"/>
      <c r="E643" s="26"/>
      <c r="F643" s="26"/>
      <c r="G643" s="26"/>
      <c r="H643" s="26"/>
      <c r="I643" s="26"/>
      <c r="J643" s="26"/>
      <c r="K643" s="26"/>
    </row>
    <row r="644" spans="1:11" x14ac:dyDescent="0.25">
      <c r="A644" s="24"/>
      <c r="B644" s="22" t="s">
        <v>173</v>
      </c>
      <c r="C644" s="29">
        <f>C642+C616</f>
        <v>222624</v>
      </c>
      <c r="D644" s="28"/>
      <c r="E644" s="29">
        <f>E642+E616</f>
        <v>168903</v>
      </c>
      <c r="F644" s="28"/>
      <c r="G644" s="29">
        <f>G642+G616</f>
        <v>201192.62548271974</v>
      </c>
      <c r="H644" s="28"/>
      <c r="I644" s="29">
        <f>I642+I616</f>
        <v>300000</v>
      </c>
      <c r="J644" s="28"/>
      <c r="K644" s="30">
        <f>K640</f>
        <v>292719.62548271986</v>
      </c>
    </row>
    <row r="645" spans="1:11" ht="28.5" x14ac:dyDescent="0.25">
      <c r="A645" s="24"/>
      <c r="B645" s="22" t="s">
        <v>1283</v>
      </c>
      <c r="C645" s="26"/>
      <c r="D645" s="26"/>
      <c r="E645" s="26"/>
      <c r="F645" s="26"/>
      <c r="G645" s="26"/>
      <c r="H645" s="26"/>
      <c r="I645" s="26"/>
      <c r="J645" s="26"/>
      <c r="K645" s="26"/>
    </row>
    <row r="646" spans="1:11" x14ac:dyDescent="0.25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</row>
    <row r="647" spans="1:11" x14ac:dyDescent="0.25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</row>
    <row r="648" spans="1:11" x14ac:dyDescent="0.25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</row>
    <row r="649" spans="1:11" x14ac:dyDescent="0.25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</row>
    <row r="650" spans="1:11" x14ac:dyDescent="0.25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</row>
    <row r="651" spans="1:11" x14ac:dyDescent="0.25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</row>
    <row r="652" spans="1:11" ht="15.75" x14ac:dyDescent="0.25">
      <c r="A652" s="16"/>
      <c r="B652" s="17" t="s">
        <v>174</v>
      </c>
      <c r="C652" s="17"/>
      <c r="D652" s="17"/>
      <c r="E652" s="16"/>
      <c r="F652" s="16"/>
      <c r="G652" s="16"/>
      <c r="H652" s="16"/>
      <c r="I652" s="16"/>
      <c r="J652" s="16"/>
      <c r="K652" s="16"/>
    </row>
    <row r="653" spans="1:11" ht="15.75" x14ac:dyDescent="0.25">
      <c r="A653" s="16"/>
      <c r="B653" s="109" t="s">
        <v>175</v>
      </c>
      <c r="C653" s="109"/>
      <c r="D653" s="109"/>
      <c r="E653" s="16"/>
      <c r="F653" s="16"/>
      <c r="G653" s="16"/>
      <c r="H653" s="16"/>
      <c r="I653" s="16"/>
      <c r="J653" s="16"/>
      <c r="K653" s="16"/>
    </row>
    <row r="654" spans="1:11" ht="15.75" x14ac:dyDescent="0.25">
      <c r="A654" s="16"/>
      <c r="B654" s="17" t="s">
        <v>176</v>
      </c>
      <c r="C654" s="17"/>
      <c r="D654" s="17"/>
      <c r="E654" s="16"/>
      <c r="F654" s="16"/>
      <c r="G654" s="16"/>
      <c r="H654" s="16"/>
      <c r="I654" s="16"/>
      <c r="J654" s="16"/>
      <c r="K654" s="16"/>
    </row>
    <row r="655" spans="1:11" ht="15.75" x14ac:dyDescent="0.25">
      <c r="A655" s="16"/>
      <c r="B655" s="17"/>
      <c r="C655" s="17"/>
      <c r="D655" s="17"/>
      <c r="E655" s="16"/>
      <c r="F655" s="16"/>
      <c r="G655" s="16"/>
      <c r="H655" s="16"/>
      <c r="I655" s="16"/>
      <c r="J655" s="16"/>
      <c r="K655" s="16"/>
    </row>
    <row r="656" spans="1:11" x14ac:dyDescent="0.25">
      <c r="A656" s="16"/>
      <c r="B656" s="2" t="s">
        <v>177</v>
      </c>
      <c r="C656" s="16"/>
      <c r="D656" s="16"/>
      <c r="E656" s="18" t="s">
        <v>179</v>
      </c>
      <c r="F656" s="15"/>
      <c r="G656" s="19" t="s">
        <v>180</v>
      </c>
      <c r="H656" s="16"/>
      <c r="I656" s="16" t="s">
        <v>178</v>
      </c>
      <c r="J656" s="16"/>
      <c r="K656" s="5" t="s">
        <v>209</v>
      </c>
    </row>
    <row r="657" spans="1:11" x14ac:dyDescent="0.25">
      <c r="A657" s="16"/>
      <c r="B657" s="16"/>
      <c r="C657" s="16"/>
      <c r="D657" s="16"/>
      <c r="E657" s="11" t="s">
        <v>210</v>
      </c>
      <c r="F657" s="20"/>
      <c r="G657" s="11" t="s">
        <v>211</v>
      </c>
      <c r="H657" s="16"/>
      <c r="I657" s="16"/>
      <c r="J657" s="16"/>
      <c r="K657" s="16"/>
    </row>
    <row r="658" spans="1:11" ht="57" x14ac:dyDescent="0.25">
      <c r="A658" s="21" t="s">
        <v>74</v>
      </c>
      <c r="B658" s="22" t="s">
        <v>168</v>
      </c>
      <c r="C658" s="22" t="s">
        <v>64</v>
      </c>
      <c r="D658" s="22"/>
      <c r="E658" s="22" t="s">
        <v>164</v>
      </c>
      <c r="F658" s="22"/>
      <c r="G658" s="22" t="s">
        <v>165</v>
      </c>
      <c r="H658" s="22"/>
      <c r="I658" s="22" t="s">
        <v>166</v>
      </c>
      <c r="J658" s="23"/>
      <c r="K658" s="22" t="s">
        <v>167</v>
      </c>
    </row>
    <row r="659" spans="1:11" x14ac:dyDescent="0.25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</row>
    <row r="660" spans="1:11" x14ac:dyDescent="0.25">
      <c r="A660" s="24"/>
      <c r="B660" s="25" t="s">
        <v>169</v>
      </c>
      <c r="C660" s="26">
        <v>146737</v>
      </c>
      <c r="D660" s="26"/>
      <c r="E660" s="26">
        <v>72737</v>
      </c>
      <c r="F660" s="26"/>
      <c r="G660" s="27">
        <v>185099.91</v>
      </c>
      <c r="H660" s="26"/>
      <c r="I660" s="26">
        <v>0</v>
      </c>
      <c r="J660" s="26"/>
      <c r="K660" s="27">
        <f>C660+E660+G660-I660</f>
        <v>404573.91000000003</v>
      </c>
    </row>
    <row r="661" spans="1:11" x14ac:dyDescent="0.25">
      <c r="A661" s="26"/>
      <c r="B661" s="24"/>
      <c r="C661" s="26"/>
      <c r="D661" s="26"/>
      <c r="E661" s="26"/>
      <c r="F661" s="26"/>
      <c r="G661" s="26"/>
      <c r="H661" s="26"/>
      <c r="I661" s="26"/>
      <c r="J661" s="26"/>
      <c r="K661" s="26"/>
    </row>
    <row r="662" spans="1:11" x14ac:dyDescent="0.25">
      <c r="A662" s="26">
        <v>1</v>
      </c>
      <c r="B662" s="22" t="s">
        <v>1255</v>
      </c>
      <c r="C662" s="4">
        <v>2942</v>
      </c>
      <c r="D662" s="4"/>
      <c r="E662" s="4">
        <v>1692</v>
      </c>
      <c r="F662" s="26"/>
      <c r="G662" s="27">
        <f>K660*8.5%/12</f>
        <v>2865.7318625000007</v>
      </c>
      <c r="H662" s="26"/>
      <c r="I662" s="26">
        <v>0</v>
      </c>
      <c r="J662" s="26"/>
      <c r="K662" s="27">
        <f>K660+C662+E662+G662-I662</f>
        <v>412073.64186250005</v>
      </c>
    </row>
    <row r="663" spans="1:11" x14ac:dyDescent="0.25">
      <c r="A663" s="26"/>
      <c r="B663" s="22"/>
      <c r="C663" s="26"/>
      <c r="D663" s="26"/>
      <c r="E663" s="26"/>
      <c r="F663" s="26"/>
      <c r="G663" s="26"/>
      <c r="H663" s="26"/>
      <c r="I663" s="26"/>
      <c r="J663" s="26"/>
      <c r="K663" s="26"/>
    </row>
    <row r="664" spans="1:11" x14ac:dyDescent="0.25">
      <c r="A664" s="26">
        <v>2</v>
      </c>
      <c r="B664" s="22" t="s">
        <v>1256</v>
      </c>
      <c r="C664" s="98">
        <v>2675</v>
      </c>
      <c r="D664" s="4"/>
      <c r="E664" s="4">
        <v>1425</v>
      </c>
      <c r="F664" s="26"/>
      <c r="G664" s="27">
        <f>K662*8.5%/12</f>
        <v>2918.854963192709</v>
      </c>
      <c r="H664" s="26"/>
      <c r="I664" s="26">
        <v>0</v>
      </c>
      <c r="J664" s="26"/>
      <c r="K664" s="27">
        <f>K662+C664+E664+G664-I664</f>
        <v>419092.49682569277</v>
      </c>
    </row>
    <row r="665" spans="1:11" x14ac:dyDescent="0.25">
      <c r="A665" s="26"/>
      <c r="B665" s="22"/>
      <c r="C665" s="4"/>
      <c r="D665" s="4"/>
      <c r="E665" s="4"/>
      <c r="F665" s="26"/>
      <c r="G665" s="27"/>
      <c r="H665" s="26"/>
      <c r="I665" s="26"/>
      <c r="J665" s="26"/>
      <c r="K665" s="27"/>
    </row>
    <row r="666" spans="1:11" x14ac:dyDescent="0.25">
      <c r="A666" s="26">
        <v>3</v>
      </c>
      <c r="B666" s="22" t="s">
        <v>1257</v>
      </c>
      <c r="C666" s="4">
        <v>2942</v>
      </c>
      <c r="D666" s="4"/>
      <c r="E666" s="4">
        <v>1692</v>
      </c>
      <c r="F666" s="26"/>
      <c r="G666" s="27">
        <f>K664*8.5%/12</f>
        <v>2968.5718525153243</v>
      </c>
      <c r="H666" s="26"/>
      <c r="I666" s="26">
        <v>0</v>
      </c>
      <c r="J666" s="26"/>
      <c r="K666" s="27">
        <f>K664+C666+E666+G666-I666</f>
        <v>426695.0686782081</v>
      </c>
    </row>
    <row r="667" spans="1:11" x14ac:dyDescent="0.25">
      <c r="A667" s="26"/>
      <c r="B667" s="22"/>
      <c r="C667" s="4"/>
      <c r="D667" s="4"/>
      <c r="E667" s="4"/>
      <c r="F667" s="26"/>
      <c r="G667" s="27"/>
      <c r="H667" s="27"/>
      <c r="I667" s="26"/>
      <c r="J667" s="26"/>
      <c r="K667" s="27"/>
    </row>
    <row r="668" spans="1:11" x14ac:dyDescent="0.25">
      <c r="A668" s="26">
        <v>4</v>
      </c>
      <c r="B668" s="22" t="s">
        <v>1258</v>
      </c>
      <c r="C668" s="4">
        <v>2942</v>
      </c>
      <c r="D668" s="4"/>
      <c r="E668" s="4">
        <v>1692</v>
      </c>
      <c r="F668" s="26"/>
      <c r="G668" s="27">
        <f>K666*8.5%/12</f>
        <v>3022.4234031373076</v>
      </c>
      <c r="H668" s="27"/>
      <c r="I668" s="26">
        <v>0</v>
      </c>
      <c r="J668" s="26"/>
      <c r="K668" s="27">
        <f>K666+C668+E668+G668-I668</f>
        <v>434351.49208134541</v>
      </c>
    </row>
    <row r="669" spans="1:11" x14ac:dyDescent="0.25">
      <c r="A669" s="26"/>
      <c r="B669" s="22"/>
      <c r="C669" s="4"/>
      <c r="D669" s="4"/>
      <c r="E669" s="4"/>
      <c r="F669" s="26"/>
      <c r="G669" s="27"/>
      <c r="H669" s="26"/>
      <c r="I669" s="26"/>
      <c r="J669" s="26"/>
      <c r="K669" s="27"/>
    </row>
    <row r="670" spans="1:11" x14ac:dyDescent="0.25">
      <c r="A670" s="26">
        <v>5</v>
      </c>
      <c r="B670" s="22" t="s">
        <v>1259</v>
      </c>
      <c r="C670" s="70">
        <v>2942</v>
      </c>
      <c r="D670" s="70"/>
      <c r="E670" s="70">
        <v>1692</v>
      </c>
      <c r="F670" s="71"/>
      <c r="G670" s="72">
        <f>K668*8.5%/12</f>
        <v>3076.6564022428634</v>
      </c>
      <c r="H670" s="72"/>
      <c r="I670" s="71">
        <v>75000</v>
      </c>
      <c r="J670" s="71"/>
      <c r="K670" s="72">
        <f>K668+C670+E670+G670-I670</f>
        <v>367062.14848358824</v>
      </c>
    </row>
    <row r="671" spans="1:11" x14ac:dyDescent="0.25">
      <c r="A671" s="26"/>
      <c r="B671" s="22"/>
      <c r="C671" s="4"/>
      <c r="D671" s="4"/>
      <c r="E671" s="4"/>
      <c r="F671" s="26"/>
      <c r="G671" s="27"/>
      <c r="H671" s="27"/>
      <c r="I671" s="26"/>
      <c r="J671" s="26"/>
      <c r="K671" s="27"/>
    </row>
    <row r="672" spans="1:11" x14ac:dyDescent="0.25">
      <c r="A672" s="26">
        <v>6</v>
      </c>
      <c r="B672" s="22" t="s">
        <v>1260</v>
      </c>
      <c r="C672" s="4"/>
      <c r="D672" s="4"/>
      <c r="E672" s="4"/>
      <c r="F672" s="26"/>
      <c r="G672" s="27"/>
      <c r="H672" s="27"/>
      <c r="I672" s="26">
        <v>0</v>
      </c>
      <c r="J672" s="26"/>
      <c r="K672" s="27">
        <f>K670+C672+E672+G672-I672</f>
        <v>367062.14848358824</v>
      </c>
    </row>
    <row r="673" spans="1:11" x14ac:dyDescent="0.25">
      <c r="A673" s="26"/>
      <c r="B673" s="22"/>
      <c r="C673" s="4"/>
      <c r="D673" s="4"/>
      <c r="E673" s="4"/>
      <c r="F673" s="26"/>
      <c r="G673" s="27"/>
      <c r="H673" s="27"/>
      <c r="I673" s="26"/>
      <c r="J673" s="26"/>
      <c r="K673" s="27"/>
    </row>
    <row r="674" spans="1:11" x14ac:dyDescent="0.25">
      <c r="A674" s="26">
        <v>7</v>
      </c>
      <c r="B674" s="22" t="s">
        <v>1261</v>
      </c>
      <c r="C674" s="4"/>
      <c r="D674" s="4"/>
      <c r="E674" s="4"/>
      <c r="F674" s="26"/>
      <c r="G674" s="27"/>
      <c r="H674" s="27"/>
      <c r="I674" s="26">
        <v>0</v>
      </c>
      <c r="J674" s="26"/>
      <c r="K674" s="27">
        <f>K672+C674+E674+G674-I674</f>
        <v>367062.14848358824</v>
      </c>
    </row>
    <row r="675" spans="1:11" x14ac:dyDescent="0.25">
      <c r="A675" s="26"/>
      <c r="B675" s="22"/>
      <c r="C675" s="4"/>
      <c r="D675" s="4"/>
      <c r="E675" s="4"/>
      <c r="F675" s="26"/>
      <c r="G675" s="27"/>
      <c r="H675" s="27"/>
      <c r="I675" s="26"/>
      <c r="J675" s="26"/>
      <c r="K675" s="27"/>
    </row>
    <row r="676" spans="1:11" x14ac:dyDescent="0.25">
      <c r="A676" s="26">
        <v>8</v>
      </c>
      <c r="B676" s="22" t="s">
        <v>1262</v>
      </c>
      <c r="C676" s="4"/>
      <c r="D676" s="4"/>
      <c r="E676" s="4"/>
      <c r="F676" s="26"/>
      <c r="G676" s="27"/>
      <c r="H676" s="27"/>
      <c r="I676" s="26">
        <v>0</v>
      </c>
      <c r="J676" s="26"/>
      <c r="K676" s="27">
        <f>K674+C676+E676+G676-I676</f>
        <v>367062.14848358824</v>
      </c>
    </row>
    <row r="677" spans="1:11" x14ac:dyDescent="0.25">
      <c r="A677" s="26"/>
      <c r="B677" s="22"/>
      <c r="C677" s="4"/>
      <c r="D677" s="4"/>
      <c r="E677" s="4"/>
      <c r="F677" s="26"/>
      <c r="G677" s="27"/>
      <c r="H677" s="27"/>
      <c r="I677" s="26"/>
      <c r="J677" s="26"/>
      <c r="K677" s="27"/>
    </row>
    <row r="678" spans="1:11" x14ac:dyDescent="0.25">
      <c r="A678" s="26">
        <v>9</v>
      </c>
      <c r="B678" s="22" t="s">
        <v>1263</v>
      </c>
      <c r="C678" s="4"/>
      <c r="D678" s="4"/>
      <c r="E678" s="4"/>
      <c r="F678" s="26"/>
      <c r="G678" s="27"/>
      <c r="H678" s="27"/>
      <c r="I678" s="26">
        <v>0</v>
      </c>
      <c r="J678" s="26"/>
      <c r="K678" s="27">
        <f>K676+C678+E678+G678-I678</f>
        <v>367062.14848358824</v>
      </c>
    </row>
    <row r="679" spans="1:11" x14ac:dyDescent="0.25">
      <c r="A679" s="26"/>
      <c r="B679" s="22"/>
      <c r="C679" s="4"/>
      <c r="D679" s="4"/>
      <c r="E679" s="4"/>
      <c r="F679" s="26"/>
      <c r="G679" s="27"/>
      <c r="H679" s="27"/>
      <c r="I679" s="26"/>
      <c r="J679" s="26"/>
      <c r="K679" s="27"/>
    </row>
    <row r="680" spans="1:11" x14ac:dyDescent="0.25">
      <c r="A680" s="26">
        <v>10</v>
      </c>
      <c r="B680" s="22" t="s">
        <v>1264</v>
      </c>
      <c r="C680" s="4"/>
      <c r="D680" s="4"/>
      <c r="E680" s="4"/>
      <c r="F680" s="26"/>
      <c r="G680" s="27"/>
      <c r="H680" s="27"/>
      <c r="I680" s="26">
        <v>0</v>
      </c>
      <c r="J680" s="26"/>
      <c r="K680" s="27">
        <f>K678+C680+E680+G680-I680</f>
        <v>367062.14848358824</v>
      </c>
    </row>
    <row r="681" spans="1:11" x14ac:dyDescent="0.25">
      <c r="A681" s="26"/>
      <c r="B681" s="22"/>
      <c r="C681" s="4"/>
      <c r="D681" s="4"/>
      <c r="E681" s="4"/>
      <c r="F681" s="26"/>
      <c r="G681" s="27"/>
      <c r="H681" s="27"/>
      <c r="I681" s="26"/>
      <c r="J681" s="26"/>
      <c r="K681" s="27"/>
    </row>
    <row r="682" spans="1:11" x14ac:dyDescent="0.25">
      <c r="A682" s="26">
        <v>11</v>
      </c>
      <c r="B682" s="22" t="s">
        <v>1265</v>
      </c>
      <c r="C682" s="4"/>
      <c r="D682" s="4"/>
      <c r="E682" s="4"/>
      <c r="F682" s="26"/>
      <c r="G682" s="27"/>
      <c r="H682" s="27"/>
      <c r="I682" s="26">
        <v>0</v>
      </c>
      <c r="J682" s="26"/>
      <c r="K682" s="27">
        <f>K680+C682+E682+G682-I682</f>
        <v>367062.14848358824</v>
      </c>
    </row>
    <row r="683" spans="1:11" x14ac:dyDescent="0.25">
      <c r="A683" s="26"/>
      <c r="B683" s="22"/>
      <c r="C683" s="4"/>
      <c r="D683" s="4"/>
      <c r="E683" s="4"/>
      <c r="F683" s="26"/>
      <c r="G683" s="27"/>
      <c r="H683" s="27"/>
      <c r="I683" s="26"/>
      <c r="J683" s="26"/>
      <c r="K683" s="27"/>
    </row>
    <row r="684" spans="1:11" x14ac:dyDescent="0.25">
      <c r="A684" s="26">
        <v>12</v>
      </c>
      <c r="B684" s="22" t="s">
        <v>1266</v>
      </c>
      <c r="C684" s="4"/>
      <c r="D684" s="4"/>
      <c r="E684" s="4"/>
      <c r="F684" s="26"/>
      <c r="G684" s="27"/>
      <c r="H684" s="27"/>
      <c r="I684" s="26">
        <v>0</v>
      </c>
      <c r="J684" s="26"/>
      <c r="K684" s="27">
        <f>K682+C684+E684+G684-I684</f>
        <v>367062.14848358824</v>
      </c>
    </row>
    <row r="685" spans="1:11" x14ac:dyDescent="0.25">
      <c r="A685" s="26"/>
      <c r="B685" s="22"/>
      <c r="C685" s="4"/>
      <c r="D685" s="4"/>
      <c r="E685" s="4"/>
      <c r="F685" s="26"/>
      <c r="G685" s="27"/>
      <c r="H685" s="27"/>
      <c r="I685" s="26"/>
      <c r="J685" s="26"/>
      <c r="K685" s="27"/>
    </row>
    <row r="686" spans="1:11" ht="24" customHeight="1" x14ac:dyDescent="0.25">
      <c r="A686" s="26"/>
      <c r="B686" s="22"/>
      <c r="C686" s="6">
        <f>SUM(C662:C685)</f>
        <v>14443</v>
      </c>
      <c r="D686" s="6"/>
      <c r="E686" s="6">
        <f>SUM(E662:E685)</f>
        <v>8193</v>
      </c>
      <c r="F686" s="28"/>
      <c r="G686" s="6">
        <f>SUM(G662:G685)</f>
        <v>14852.238483588204</v>
      </c>
      <c r="H686" s="28"/>
      <c r="I686" s="6">
        <f>SUM(I662:I685)</f>
        <v>75000</v>
      </c>
      <c r="J686" s="26"/>
      <c r="K686" s="27"/>
    </row>
    <row r="687" spans="1:11" ht="24" customHeight="1" x14ac:dyDescent="0.25">
      <c r="A687" s="24"/>
      <c r="B687" s="22" t="s">
        <v>1282</v>
      </c>
      <c r="C687" s="26"/>
      <c r="D687" s="26"/>
      <c r="E687" s="26"/>
      <c r="F687" s="26"/>
      <c r="G687" s="26"/>
      <c r="H687" s="26"/>
      <c r="I687" s="26"/>
      <c r="J687" s="26"/>
      <c r="K687" s="26"/>
    </row>
    <row r="688" spans="1:11" ht="24" customHeight="1" x14ac:dyDescent="0.25">
      <c r="A688" s="24"/>
      <c r="B688" s="22" t="s">
        <v>173</v>
      </c>
      <c r="C688" s="29">
        <f>C686+C660</f>
        <v>161180</v>
      </c>
      <c r="D688" s="28"/>
      <c r="E688" s="29">
        <f>E686+E660</f>
        <v>80930</v>
      </c>
      <c r="F688" s="28"/>
      <c r="G688" s="29">
        <f>G686+G660</f>
        <v>199952.14848358821</v>
      </c>
      <c r="H688" s="28"/>
      <c r="I688" s="29">
        <f>I686+I660</f>
        <v>75000</v>
      </c>
      <c r="J688" s="28"/>
      <c r="K688" s="30">
        <f>K684</f>
        <v>367062.14848358824</v>
      </c>
    </row>
    <row r="689" spans="1:11" ht="24" customHeight="1" x14ac:dyDescent="0.25">
      <c r="A689" s="24"/>
      <c r="B689" s="22"/>
      <c r="C689" s="26"/>
      <c r="D689" s="26"/>
      <c r="E689" s="26"/>
      <c r="F689" s="26"/>
      <c r="G689" s="26"/>
      <c r="H689" s="26"/>
      <c r="I689" s="26"/>
      <c r="J689" s="26"/>
      <c r="K689" s="26"/>
    </row>
    <row r="690" spans="1:11" ht="24" customHeight="1" x14ac:dyDescent="0.25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</row>
    <row r="691" spans="1:11" ht="24" customHeight="1" x14ac:dyDescent="0.25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</row>
    <row r="692" spans="1:11" x14ac:dyDescent="0.25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</row>
    <row r="693" spans="1:11" x14ac:dyDescent="0.25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</row>
    <row r="694" spans="1:11" x14ac:dyDescent="0.25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</row>
    <row r="695" spans="1:11" x14ac:dyDescent="0.2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</row>
    <row r="696" spans="1:11" ht="15.75" x14ac:dyDescent="0.25">
      <c r="A696" s="16"/>
      <c r="B696" s="102" t="s">
        <v>174</v>
      </c>
      <c r="C696" s="102"/>
      <c r="D696" s="102"/>
      <c r="E696" s="16"/>
      <c r="F696" s="16"/>
      <c r="G696" s="16"/>
      <c r="H696" s="16"/>
      <c r="I696" s="16"/>
      <c r="J696" s="16"/>
      <c r="K696" s="16"/>
    </row>
    <row r="697" spans="1:11" ht="15.75" x14ac:dyDescent="0.25">
      <c r="A697" s="16"/>
      <c r="B697" s="111" t="s">
        <v>175</v>
      </c>
      <c r="C697" s="111"/>
      <c r="D697" s="111"/>
      <c r="E697" s="16"/>
      <c r="F697" s="16"/>
      <c r="G697" s="16"/>
      <c r="H697" s="16"/>
      <c r="I697" s="16"/>
      <c r="J697" s="16"/>
      <c r="K697" s="16"/>
    </row>
    <row r="698" spans="1:11" ht="15.75" x14ac:dyDescent="0.25">
      <c r="A698" s="16"/>
      <c r="B698" s="102" t="s">
        <v>176</v>
      </c>
      <c r="C698" s="102"/>
      <c r="D698" s="102"/>
      <c r="E698" s="16"/>
      <c r="F698" s="16"/>
      <c r="G698" s="16"/>
      <c r="H698" s="16"/>
      <c r="I698" s="16"/>
      <c r="J698" s="16"/>
      <c r="K698" s="16"/>
    </row>
    <row r="699" spans="1:11" ht="15.75" x14ac:dyDescent="0.25">
      <c r="A699" s="16"/>
      <c r="B699" s="17"/>
      <c r="C699" s="17"/>
      <c r="D699" s="17"/>
      <c r="E699" s="16"/>
      <c r="F699" s="16"/>
      <c r="G699" s="16"/>
      <c r="H699" s="16"/>
      <c r="I699" s="16"/>
      <c r="J699" s="16"/>
      <c r="K699" s="16"/>
    </row>
    <row r="700" spans="1:11" x14ac:dyDescent="0.25">
      <c r="A700" s="16"/>
      <c r="B700" s="2" t="s">
        <v>22</v>
      </c>
      <c r="C700" s="16"/>
      <c r="D700" s="16"/>
      <c r="E700" s="18" t="s">
        <v>179</v>
      </c>
      <c r="F700" s="15"/>
      <c r="G700" s="19" t="s">
        <v>180</v>
      </c>
      <c r="H700" s="16"/>
      <c r="I700" s="16" t="s">
        <v>178</v>
      </c>
      <c r="J700" s="16"/>
      <c r="K700" s="5" t="s">
        <v>212</v>
      </c>
    </row>
    <row r="701" spans="1:11" x14ac:dyDescent="0.25">
      <c r="A701" s="16"/>
      <c r="B701" s="16"/>
      <c r="C701" s="16"/>
      <c r="D701" s="16"/>
      <c r="E701" s="11" t="s">
        <v>213</v>
      </c>
      <c r="F701" s="20"/>
      <c r="G701" s="11" t="s">
        <v>214</v>
      </c>
      <c r="H701" s="16"/>
      <c r="I701" s="16"/>
      <c r="J701" s="16"/>
      <c r="K701" s="16"/>
    </row>
    <row r="702" spans="1:11" ht="57" x14ac:dyDescent="0.25">
      <c r="A702" s="21" t="s">
        <v>74</v>
      </c>
      <c r="B702" s="22" t="s">
        <v>168</v>
      </c>
      <c r="C702" s="22" t="s">
        <v>64</v>
      </c>
      <c r="D702" s="22"/>
      <c r="E702" s="22" t="s">
        <v>164</v>
      </c>
      <c r="F702" s="22"/>
      <c r="G702" s="22" t="s">
        <v>165</v>
      </c>
      <c r="H702" s="22"/>
      <c r="I702" s="22" t="s">
        <v>166</v>
      </c>
      <c r="J702" s="23"/>
      <c r="K702" s="22" t="s">
        <v>167</v>
      </c>
    </row>
    <row r="703" spans="1:11" x14ac:dyDescent="0.25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</row>
    <row r="704" spans="1:11" x14ac:dyDescent="0.25">
      <c r="A704" s="24"/>
      <c r="B704" s="25" t="s">
        <v>169</v>
      </c>
      <c r="C704" s="26">
        <v>195554</v>
      </c>
      <c r="D704" s="26"/>
      <c r="E704" s="26">
        <v>105954</v>
      </c>
      <c r="F704" s="26"/>
      <c r="G704" s="27">
        <v>61131.34</v>
      </c>
      <c r="H704" s="26"/>
      <c r="I704" s="26">
        <v>0</v>
      </c>
      <c r="J704" s="26"/>
      <c r="K704" s="27">
        <f>C704+E704+G704-I704</f>
        <v>362639.33999999997</v>
      </c>
    </row>
    <row r="705" spans="1:11" x14ac:dyDescent="0.25">
      <c r="A705" s="26"/>
      <c r="B705" s="24"/>
      <c r="C705" s="26"/>
      <c r="D705" s="26"/>
      <c r="E705" s="26"/>
      <c r="F705" s="26"/>
      <c r="G705" s="26"/>
      <c r="H705" s="26"/>
      <c r="I705" s="26"/>
      <c r="J705" s="26"/>
      <c r="K705" s="26"/>
    </row>
    <row r="706" spans="1:11" x14ac:dyDescent="0.25">
      <c r="A706" s="26">
        <v>1</v>
      </c>
      <c r="B706" s="22" t="s">
        <v>1255</v>
      </c>
      <c r="C706" s="4">
        <v>5940</v>
      </c>
      <c r="D706" s="4"/>
      <c r="E706" s="4">
        <v>4690</v>
      </c>
      <c r="F706" s="26"/>
      <c r="G706" s="27">
        <f>K704*8.5%/12</f>
        <v>2568.6953250000001</v>
      </c>
      <c r="H706" s="26"/>
      <c r="I706" s="26">
        <v>0</v>
      </c>
      <c r="J706" s="26"/>
      <c r="K706" s="27">
        <f>K704+C706+E706+G706-I706</f>
        <v>375838.03532499995</v>
      </c>
    </row>
    <row r="707" spans="1:11" x14ac:dyDescent="0.25">
      <c r="A707" s="26"/>
      <c r="B707" s="22"/>
      <c r="C707" s="26"/>
      <c r="D707" s="26"/>
      <c r="E707" s="26"/>
      <c r="F707" s="26"/>
      <c r="G707" s="26"/>
      <c r="H707" s="26"/>
      <c r="I707" s="26"/>
      <c r="J707" s="26"/>
      <c r="K707" s="26"/>
    </row>
    <row r="708" spans="1:11" x14ac:dyDescent="0.25">
      <c r="A708" s="26">
        <v>2</v>
      </c>
      <c r="B708" s="22" t="s">
        <v>1256</v>
      </c>
      <c r="C708" s="98">
        <v>5400</v>
      </c>
      <c r="D708" s="4"/>
      <c r="E708" s="4">
        <v>4150</v>
      </c>
      <c r="F708" s="26"/>
      <c r="G708" s="27">
        <f>K706*8.5%/12</f>
        <v>2662.1860835520833</v>
      </c>
      <c r="H708" s="26"/>
      <c r="I708" s="26">
        <v>0</v>
      </c>
      <c r="J708" s="26"/>
      <c r="K708" s="27">
        <f>K706+C708+E708+G708-I708</f>
        <v>388050.22140855202</v>
      </c>
    </row>
    <row r="709" spans="1:11" x14ac:dyDescent="0.25">
      <c r="A709" s="26"/>
      <c r="B709" s="22"/>
      <c r="C709" s="4"/>
      <c r="D709" s="4"/>
      <c r="E709" s="4"/>
      <c r="F709" s="26"/>
      <c r="G709" s="27"/>
      <c r="H709" s="26"/>
      <c r="I709" s="26"/>
      <c r="J709" s="26"/>
      <c r="K709" s="27"/>
    </row>
    <row r="710" spans="1:11" x14ac:dyDescent="0.25">
      <c r="A710" s="26">
        <v>3</v>
      </c>
      <c r="B710" s="22" t="s">
        <v>1257</v>
      </c>
      <c r="C710" s="4">
        <v>5940</v>
      </c>
      <c r="D710" s="4"/>
      <c r="E710" s="4">
        <v>4690</v>
      </c>
      <c r="F710" s="26"/>
      <c r="G710" s="27">
        <f>K708*8.5%/12</f>
        <v>2748.6890683105771</v>
      </c>
      <c r="H710" s="26"/>
      <c r="I710" s="26">
        <v>0</v>
      </c>
      <c r="J710" s="26"/>
      <c r="K710" s="27">
        <f>K708+C710+E710+G710-I710</f>
        <v>401428.91047686263</v>
      </c>
    </row>
    <row r="711" spans="1:11" x14ac:dyDescent="0.25">
      <c r="A711" s="26"/>
      <c r="B711" s="22"/>
      <c r="C711" s="4"/>
      <c r="D711" s="4"/>
      <c r="E711" s="4"/>
      <c r="F711" s="26"/>
      <c r="G711" s="27"/>
      <c r="H711" s="26"/>
      <c r="I711" s="26"/>
      <c r="J711" s="26"/>
      <c r="K711" s="27"/>
    </row>
    <row r="712" spans="1:11" x14ac:dyDescent="0.25">
      <c r="A712" s="26">
        <v>4</v>
      </c>
      <c r="B712" s="22" t="s">
        <v>1258</v>
      </c>
      <c r="C712" s="4">
        <v>5940</v>
      </c>
      <c r="D712" s="4"/>
      <c r="E712" s="4">
        <v>4690</v>
      </c>
      <c r="F712" s="26"/>
      <c r="G712" s="27">
        <f>K710*8.5%/12</f>
        <v>2843.4547825444438</v>
      </c>
      <c r="H712" s="26"/>
      <c r="I712" s="26">
        <v>0</v>
      </c>
      <c r="J712" s="26"/>
      <c r="K712" s="27">
        <f>K710+C712+E712+G712-I712</f>
        <v>414902.36525940709</v>
      </c>
    </row>
    <row r="713" spans="1:11" x14ac:dyDescent="0.25">
      <c r="A713" s="26"/>
      <c r="B713" s="22"/>
      <c r="C713" s="4"/>
      <c r="D713" s="4"/>
      <c r="E713" s="4"/>
      <c r="F713" s="26"/>
      <c r="G713" s="27"/>
      <c r="H713" s="26"/>
      <c r="I713" s="26"/>
      <c r="J713" s="26"/>
      <c r="K713" s="27"/>
    </row>
    <row r="714" spans="1:11" x14ac:dyDescent="0.25">
      <c r="A714" s="26">
        <v>5</v>
      </c>
      <c r="B714" s="22" t="s">
        <v>1259</v>
      </c>
      <c r="C714" s="70">
        <v>5940</v>
      </c>
      <c r="D714" s="70"/>
      <c r="E714" s="70">
        <v>4690</v>
      </c>
      <c r="F714" s="71"/>
      <c r="G714" s="72">
        <f>K712*8.5%/12</f>
        <v>2938.8917539208001</v>
      </c>
      <c r="H714" s="71"/>
      <c r="I714" s="71">
        <v>0</v>
      </c>
      <c r="J714" s="71"/>
      <c r="K714" s="72">
        <f>K712+C714+E714+G714-I714</f>
        <v>428471.25701332791</v>
      </c>
    </row>
    <row r="715" spans="1:11" x14ac:dyDescent="0.25">
      <c r="A715" s="26"/>
      <c r="B715" s="22"/>
      <c r="C715" s="4"/>
      <c r="D715" s="4"/>
      <c r="E715" s="4"/>
      <c r="F715" s="26"/>
      <c r="G715" s="27"/>
      <c r="H715" s="26"/>
      <c r="I715" s="26"/>
      <c r="J715" s="26"/>
      <c r="K715" s="27"/>
    </row>
    <row r="716" spans="1:11" x14ac:dyDescent="0.25">
      <c r="A716" s="26">
        <v>6</v>
      </c>
      <c r="B716" s="22" t="s">
        <v>1260</v>
      </c>
      <c r="C716" s="4"/>
      <c r="D716" s="4"/>
      <c r="E716" s="4"/>
      <c r="F716" s="26"/>
      <c r="G716" s="27"/>
      <c r="H716" s="26"/>
      <c r="I716" s="26">
        <v>0</v>
      </c>
      <c r="J716" s="26"/>
      <c r="K716" s="27">
        <f>K714+C716+E716+G716-I716</f>
        <v>428471.25701332791</v>
      </c>
    </row>
    <row r="717" spans="1:11" x14ac:dyDescent="0.25">
      <c r="A717" s="26"/>
      <c r="B717" s="22"/>
      <c r="C717" s="4"/>
      <c r="D717" s="4"/>
      <c r="E717" s="4"/>
      <c r="F717" s="26"/>
      <c r="G717" s="27"/>
      <c r="H717" s="26"/>
      <c r="I717" s="26"/>
      <c r="J717" s="26"/>
      <c r="K717" s="27"/>
    </row>
    <row r="718" spans="1:11" x14ac:dyDescent="0.25">
      <c r="A718" s="26">
        <v>7</v>
      </c>
      <c r="B718" s="22" t="s">
        <v>1261</v>
      </c>
      <c r="C718" s="4"/>
      <c r="D718" s="4"/>
      <c r="E718" s="4"/>
      <c r="F718" s="26"/>
      <c r="G718" s="27"/>
      <c r="H718" s="26"/>
      <c r="I718" s="63">
        <v>0</v>
      </c>
      <c r="J718" s="26"/>
      <c r="K718" s="27">
        <f>K716+C718+E718+G718-I718</f>
        <v>428471.25701332791</v>
      </c>
    </row>
    <row r="719" spans="1:11" x14ac:dyDescent="0.25">
      <c r="A719" s="26"/>
      <c r="B719" s="22"/>
      <c r="C719" s="4"/>
      <c r="D719" s="4"/>
      <c r="E719" s="4"/>
      <c r="F719" s="26"/>
      <c r="G719" s="27"/>
      <c r="H719" s="26"/>
      <c r="I719" s="26"/>
      <c r="J719" s="26"/>
      <c r="K719" s="27"/>
    </row>
    <row r="720" spans="1:11" x14ac:dyDescent="0.25">
      <c r="A720" s="26">
        <v>8</v>
      </c>
      <c r="B720" s="22" t="s">
        <v>1262</v>
      </c>
      <c r="C720" s="4"/>
      <c r="D720" s="4"/>
      <c r="E720" s="4"/>
      <c r="F720" s="26"/>
      <c r="G720" s="27"/>
      <c r="H720" s="26"/>
      <c r="I720" s="26">
        <v>0</v>
      </c>
      <c r="J720" s="26"/>
      <c r="K720" s="27">
        <f>K718+C720+E720+G720-I720</f>
        <v>428471.25701332791</v>
      </c>
    </row>
    <row r="721" spans="1:11" x14ac:dyDescent="0.25">
      <c r="A721" s="26"/>
      <c r="B721" s="22"/>
      <c r="C721" s="4"/>
      <c r="D721" s="4"/>
      <c r="E721" s="4"/>
      <c r="F721" s="26"/>
      <c r="G721" s="27"/>
      <c r="H721" s="26"/>
      <c r="I721" s="26"/>
      <c r="J721" s="26"/>
      <c r="K721" s="27"/>
    </row>
    <row r="722" spans="1:11" x14ac:dyDescent="0.25">
      <c r="A722" s="26">
        <v>9</v>
      </c>
      <c r="B722" s="22" t="s">
        <v>1263</v>
      </c>
      <c r="C722" s="4"/>
      <c r="D722" s="4"/>
      <c r="E722" s="4"/>
      <c r="F722" s="26"/>
      <c r="G722" s="27"/>
      <c r="H722" s="26"/>
      <c r="I722" s="26">
        <v>0</v>
      </c>
      <c r="J722" s="26"/>
      <c r="K722" s="27">
        <f>K720+C722+E722+G722-I722</f>
        <v>428471.25701332791</v>
      </c>
    </row>
    <row r="723" spans="1:11" x14ac:dyDescent="0.25">
      <c r="A723" s="26"/>
      <c r="B723" s="22"/>
      <c r="C723" s="4"/>
      <c r="D723" s="4"/>
      <c r="E723" s="4"/>
      <c r="F723" s="26"/>
      <c r="G723" s="27"/>
      <c r="H723" s="26"/>
      <c r="I723" s="26"/>
      <c r="J723" s="26"/>
      <c r="K723" s="27"/>
    </row>
    <row r="724" spans="1:11" x14ac:dyDescent="0.25">
      <c r="A724" s="26">
        <v>10</v>
      </c>
      <c r="B724" s="22" t="s">
        <v>1264</v>
      </c>
      <c r="C724" s="4"/>
      <c r="D724" s="4"/>
      <c r="E724" s="4"/>
      <c r="F724" s="26"/>
      <c r="G724" s="27"/>
      <c r="H724" s="26"/>
      <c r="I724" s="26">
        <v>0</v>
      </c>
      <c r="J724" s="26"/>
      <c r="K724" s="27">
        <f>K722+C724+E724+G724-I724</f>
        <v>428471.25701332791</v>
      </c>
    </row>
    <row r="725" spans="1:11" x14ac:dyDescent="0.25">
      <c r="A725" s="26"/>
      <c r="B725" s="22"/>
      <c r="C725" s="4"/>
      <c r="D725" s="4"/>
      <c r="E725" s="4"/>
      <c r="F725" s="26"/>
      <c r="G725" s="27"/>
      <c r="H725" s="26"/>
      <c r="I725" s="26"/>
      <c r="J725" s="26"/>
      <c r="K725" s="27"/>
    </row>
    <row r="726" spans="1:11" x14ac:dyDescent="0.25">
      <c r="A726" s="26">
        <v>11</v>
      </c>
      <c r="B726" s="22" t="s">
        <v>1265</v>
      </c>
      <c r="C726" s="4"/>
      <c r="D726" s="4"/>
      <c r="E726" s="4"/>
      <c r="F726" s="26"/>
      <c r="G726" s="27"/>
      <c r="H726" s="26"/>
      <c r="I726" s="26">
        <v>0</v>
      </c>
      <c r="J726" s="26"/>
      <c r="K726" s="27">
        <f>K724+C726+E726+G726-I726</f>
        <v>428471.25701332791</v>
      </c>
    </row>
    <row r="727" spans="1:11" x14ac:dyDescent="0.25">
      <c r="A727" s="26"/>
      <c r="B727" s="22"/>
      <c r="C727" s="4"/>
      <c r="D727" s="4"/>
      <c r="E727" s="4"/>
      <c r="F727" s="26"/>
      <c r="G727" s="27"/>
      <c r="H727" s="26"/>
      <c r="I727" s="26"/>
      <c r="J727" s="26"/>
      <c r="K727" s="27"/>
    </row>
    <row r="728" spans="1:11" x14ac:dyDescent="0.25">
      <c r="A728" s="26">
        <v>12</v>
      </c>
      <c r="B728" s="22" t="s">
        <v>1266</v>
      </c>
      <c r="C728" s="4"/>
      <c r="D728" s="4"/>
      <c r="E728" s="4"/>
      <c r="F728" s="26"/>
      <c r="G728" s="27"/>
      <c r="H728" s="26"/>
      <c r="I728" s="26">
        <v>0</v>
      </c>
      <c r="J728" s="26"/>
      <c r="K728" s="27">
        <f>K726+C728+E728+G728-I728</f>
        <v>428471.25701332791</v>
      </c>
    </row>
    <row r="729" spans="1:11" x14ac:dyDescent="0.25">
      <c r="A729" s="26"/>
      <c r="B729" s="22"/>
      <c r="C729" s="4"/>
      <c r="D729" s="4"/>
      <c r="E729" s="4"/>
      <c r="F729" s="26"/>
      <c r="G729" s="27"/>
      <c r="H729" s="26"/>
      <c r="I729" s="26"/>
      <c r="J729" s="26"/>
      <c r="K729" s="27"/>
    </row>
    <row r="730" spans="1:11" x14ac:dyDescent="0.25">
      <c r="A730" s="26"/>
      <c r="B730" s="22"/>
      <c r="C730" s="6">
        <f>SUM(C706:C729)</f>
        <v>29160</v>
      </c>
      <c r="D730" s="6"/>
      <c r="E730" s="6">
        <f>SUM(E706:E729)</f>
        <v>22910</v>
      </c>
      <c r="F730" s="28"/>
      <c r="G730" s="6">
        <f>SUM(G706:G729)</f>
        <v>13761.917013327904</v>
      </c>
      <c r="H730" s="28"/>
      <c r="I730" s="6">
        <f>SUM(I706:I729)</f>
        <v>0</v>
      </c>
      <c r="J730" s="26"/>
      <c r="K730" s="27"/>
    </row>
    <row r="731" spans="1:11" x14ac:dyDescent="0.25">
      <c r="A731" s="24"/>
      <c r="B731" s="22"/>
      <c r="C731" s="26"/>
      <c r="D731" s="26"/>
      <c r="E731" s="26"/>
      <c r="F731" s="26"/>
      <c r="G731" s="26"/>
      <c r="H731" s="26"/>
      <c r="I731" s="26"/>
      <c r="J731" s="26"/>
      <c r="K731" s="26"/>
    </row>
    <row r="732" spans="1:11" x14ac:dyDescent="0.25">
      <c r="A732" s="24"/>
      <c r="B732" s="22" t="s">
        <v>173</v>
      </c>
      <c r="C732" s="29">
        <f>C730+C704</f>
        <v>224714</v>
      </c>
      <c r="D732" s="28"/>
      <c r="E732" s="29">
        <f>E730+E704</f>
        <v>128864</v>
      </c>
      <c r="F732" s="28"/>
      <c r="G732" s="29">
        <f>G730+G704</f>
        <v>74893.257013327908</v>
      </c>
      <c r="H732" s="28"/>
      <c r="I732" s="29">
        <f>I730+I704</f>
        <v>0</v>
      </c>
      <c r="J732" s="28"/>
      <c r="K732" s="30">
        <f>C732+E732+G732-I732</f>
        <v>428471.25701332791</v>
      </c>
    </row>
    <row r="733" spans="1:11" ht="39.75" customHeight="1" x14ac:dyDescent="0.25">
      <c r="A733" s="24"/>
      <c r="B733" s="22" t="s">
        <v>353</v>
      </c>
      <c r="C733" s="26" t="s">
        <v>354</v>
      </c>
      <c r="D733" s="26"/>
      <c r="E733" s="26"/>
      <c r="F733" s="26"/>
      <c r="G733" s="26"/>
      <c r="H733" s="26"/>
      <c r="I733" s="26"/>
      <c r="J733" s="26"/>
      <c r="K733" s="26"/>
    </row>
    <row r="734" spans="1:11" x14ac:dyDescent="0.25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</row>
    <row r="735" spans="1:11" x14ac:dyDescent="0.2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</row>
    <row r="736" spans="1:11" ht="8.25" customHeight="1" x14ac:dyDescent="0.25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</row>
    <row r="737" spans="1:11" ht="8.25" customHeight="1" x14ac:dyDescent="0.25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</row>
    <row r="738" spans="1:11" x14ac:dyDescent="0.25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</row>
    <row r="739" spans="1:11" ht="15.75" x14ac:dyDescent="0.25">
      <c r="A739" s="16"/>
      <c r="B739" s="17" t="s">
        <v>174</v>
      </c>
      <c r="C739" s="17"/>
      <c r="D739" s="17"/>
      <c r="E739" s="16"/>
      <c r="F739" s="16"/>
      <c r="G739" s="16"/>
      <c r="H739" s="16"/>
      <c r="I739" s="16"/>
      <c r="J739" s="16"/>
      <c r="K739" s="16"/>
    </row>
    <row r="740" spans="1:11" ht="15.75" x14ac:dyDescent="0.25">
      <c r="A740" s="16"/>
      <c r="B740" s="109" t="s">
        <v>175</v>
      </c>
      <c r="C740" s="109"/>
      <c r="D740" s="109"/>
      <c r="E740" s="16"/>
      <c r="F740" s="16"/>
      <c r="G740" s="16"/>
      <c r="H740" s="16"/>
      <c r="I740" s="16"/>
      <c r="J740" s="16"/>
      <c r="K740" s="16"/>
    </row>
    <row r="741" spans="1:11" ht="15.75" x14ac:dyDescent="0.25">
      <c r="A741" s="16"/>
      <c r="B741" s="17" t="s">
        <v>176</v>
      </c>
      <c r="C741" s="17"/>
      <c r="D741" s="17"/>
      <c r="E741" s="16"/>
      <c r="F741" s="16"/>
      <c r="G741" s="16"/>
      <c r="H741" s="16"/>
      <c r="I741" s="16"/>
      <c r="J741" s="16"/>
      <c r="K741" s="16"/>
    </row>
    <row r="742" spans="1:11" ht="15.75" x14ac:dyDescent="0.25">
      <c r="A742" s="16"/>
      <c r="B742" s="17"/>
      <c r="C742" s="17"/>
      <c r="D742" s="17"/>
      <c r="E742" s="16"/>
      <c r="F742" s="16"/>
      <c r="G742" s="16"/>
      <c r="H742" s="16"/>
      <c r="I742" s="16"/>
      <c r="J742" s="16"/>
      <c r="K742" s="16"/>
    </row>
    <row r="743" spans="1:11" x14ac:dyDescent="0.25">
      <c r="A743" s="16"/>
      <c r="B743" s="2" t="s">
        <v>154</v>
      </c>
      <c r="C743" s="16"/>
      <c r="D743" s="16"/>
      <c r="E743" s="18" t="s">
        <v>179</v>
      </c>
      <c r="F743" s="15"/>
      <c r="G743" s="19" t="s">
        <v>180</v>
      </c>
      <c r="H743" s="16"/>
      <c r="I743" s="16" t="s">
        <v>178</v>
      </c>
      <c r="J743" s="16"/>
      <c r="K743" s="5" t="s">
        <v>215</v>
      </c>
    </row>
    <row r="744" spans="1:11" x14ac:dyDescent="0.25">
      <c r="A744" s="16"/>
      <c r="B744" s="16"/>
      <c r="C744" s="16"/>
      <c r="D744" s="16"/>
      <c r="E744" s="11" t="s">
        <v>216</v>
      </c>
      <c r="F744" s="20"/>
      <c r="G744" s="11" t="s">
        <v>271</v>
      </c>
      <c r="H744" s="16"/>
      <c r="I744" s="16"/>
      <c r="J744" s="16"/>
      <c r="K744" s="16"/>
    </row>
    <row r="745" spans="1:11" ht="57" x14ac:dyDescent="0.25">
      <c r="A745" s="21" t="s">
        <v>74</v>
      </c>
      <c r="B745" s="22" t="s">
        <v>168</v>
      </c>
      <c r="C745" s="22" t="s">
        <v>64</v>
      </c>
      <c r="D745" s="22"/>
      <c r="E745" s="22" t="s">
        <v>164</v>
      </c>
      <c r="F745" s="22"/>
      <c r="G745" s="22" t="s">
        <v>165</v>
      </c>
      <c r="H745" s="22"/>
      <c r="I745" s="22" t="s">
        <v>166</v>
      </c>
      <c r="J745" s="23"/>
      <c r="K745" s="22" t="s">
        <v>167</v>
      </c>
    </row>
    <row r="746" spans="1:11" x14ac:dyDescent="0.25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</row>
    <row r="747" spans="1:11" x14ac:dyDescent="0.25">
      <c r="A747" s="24"/>
      <c r="B747" s="25" t="s">
        <v>169</v>
      </c>
      <c r="C747" s="26">
        <v>36048</v>
      </c>
      <c r="D747" s="26"/>
      <c r="E747" s="26">
        <v>36165</v>
      </c>
      <c r="F747" s="26"/>
      <c r="G747" s="27">
        <v>26318.27</v>
      </c>
      <c r="H747" s="26"/>
      <c r="I747" s="26">
        <v>0</v>
      </c>
      <c r="J747" s="26"/>
      <c r="K747" s="27">
        <f>C747+E747+G747-I747</f>
        <v>98531.27</v>
      </c>
    </row>
    <row r="748" spans="1:11" x14ac:dyDescent="0.25">
      <c r="A748" s="26"/>
      <c r="B748" s="24"/>
      <c r="C748" s="26"/>
      <c r="D748" s="26"/>
      <c r="E748" s="26"/>
      <c r="F748" s="26"/>
      <c r="G748" s="26"/>
      <c r="H748" s="26"/>
      <c r="I748" s="26"/>
      <c r="J748" s="26"/>
      <c r="K748" s="26"/>
    </row>
    <row r="749" spans="1:11" x14ac:dyDescent="0.25">
      <c r="A749" s="26">
        <v>1</v>
      </c>
      <c r="B749" s="22" t="s">
        <v>1255</v>
      </c>
      <c r="C749" s="4">
        <v>2020</v>
      </c>
      <c r="D749" s="4"/>
      <c r="E749" s="4">
        <v>770</v>
      </c>
      <c r="F749" s="26"/>
      <c r="G749" s="27">
        <f>K747*8.5%/12</f>
        <v>697.92982916666676</v>
      </c>
      <c r="H749" s="26"/>
      <c r="I749" s="26">
        <v>0</v>
      </c>
      <c r="J749" s="26"/>
      <c r="K749" s="27">
        <f>K747+C749+E749+G749-I749</f>
        <v>102019.19982916667</v>
      </c>
    </row>
    <row r="750" spans="1:11" x14ac:dyDescent="0.25">
      <c r="A750" s="26"/>
      <c r="B750" s="22"/>
      <c r="C750" s="26"/>
      <c r="D750" s="26"/>
      <c r="E750" s="26"/>
      <c r="F750" s="26"/>
      <c r="G750" s="26"/>
      <c r="H750" s="26"/>
      <c r="I750" s="26"/>
      <c r="J750" s="26"/>
      <c r="K750" s="26"/>
    </row>
    <row r="751" spans="1:11" x14ac:dyDescent="0.25">
      <c r="A751" s="26">
        <v>2</v>
      </c>
      <c r="B751" s="22" t="s">
        <v>1256</v>
      </c>
      <c r="C751" s="98">
        <v>1836</v>
      </c>
      <c r="D751" s="4"/>
      <c r="E751" s="4">
        <v>586</v>
      </c>
      <c r="F751" s="26"/>
      <c r="G751" s="27">
        <f>K749*8.5%/12</f>
        <v>722.63599878993057</v>
      </c>
      <c r="H751" s="26"/>
      <c r="I751" s="26">
        <v>0</v>
      </c>
      <c r="J751" s="26"/>
      <c r="K751" s="27">
        <f>K749+C751+E751+G751-I751</f>
        <v>105163.8358279566</v>
      </c>
    </row>
    <row r="752" spans="1:11" x14ac:dyDescent="0.25">
      <c r="A752" s="26"/>
      <c r="B752" s="22"/>
      <c r="C752" s="4"/>
      <c r="D752" s="4"/>
      <c r="E752" s="4"/>
      <c r="F752" s="26"/>
      <c r="G752" s="27"/>
      <c r="H752" s="26"/>
      <c r="I752" s="26"/>
      <c r="J752" s="26"/>
      <c r="K752" s="27"/>
    </row>
    <row r="753" spans="1:12" x14ac:dyDescent="0.25">
      <c r="A753" s="26">
        <v>3</v>
      </c>
      <c r="B753" s="22" t="s">
        <v>1257</v>
      </c>
      <c r="C753" s="4">
        <v>2020</v>
      </c>
      <c r="D753" s="4"/>
      <c r="E753" s="4">
        <v>770</v>
      </c>
      <c r="F753" s="26"/>
      <c r="G753" s="27">
        <f>K751*8.5%/12</f>
        <v>744.91050378135935</v>
      </c>
      <c r="H753" s="26"/>
      <c r="I753" s="26">
        <v>0</v>
      </c>
      <c r="J753" s="26"/>
      <c r="K753" s="27">
        <f>K751+C753+E753+G753-I753</f>
        <v>108698.74633173796</v>
      </c>
    </row>
    <row r="754" spans="1:12" x14ac:dyDescent="0.25">
      <c r="A754" s="26"/>
      <c r="B754" s="22"/>
      <c r="C754" s="4"/>
      <c r="D754" s="4"/>
      <c r="E754" s="4"/>
      <c r="F754" s="26"/>
      <c r="G754" s="27"/>
      <c r="H754" s="26"/>
      <c r="I754" s="26"/>
      <c r="J754" s="26"/>
      <c r="K754" s="27"/>
    </row>
    <row r="755" spans="1:12" x14ac:dyDescent="0.25">
      <c r="A755" s="26">
        <v>4</v>
      </c>
      <c r="B755" s="22" t="s">
        <v>1258</v>
      </c>
      <c r="C755" s="4">
        <v>2020</v>
      </c>
      <c r="D755" s="4"/>
      <c r="E755" s="4">
        <v>770</v>
      </c>
      <c r="F755" s="26"/>
      <c r="G755" s="27">
        <f>K753*8.5%/12</f>
        <v>769.94945318314387</v>
      </c>
      <c r="H755" s="26"/>
      <c r="I755" s="26">
        <v>0</v>
      </c>
      <c r="J755" s="26"/>
      <c r="K755" s="27">
        <f>K753+C755+E755+G755-I755</f>
        <v>112258.6957849211</v>
      </c>
      <c r="L755" s="53" t="s">
        <v>340</v>
      </c>
    </row>
    <row r="756" spans="1:12" x14ac:dyDescent="0.25">
      <c r="A756" s="26"/>
      <c r="B756" s="22"/>
      <c r="C756" s="4"/>
      <c r="D756" s="4"/>
      <c r="E756" s="4"/>
      <c r="F756" s="26"/>
      <c r="G756" s="27"/>
      <c r="H756" s="26"/>
      <c r="I756" s="26"/>
      <c r="J756" s="26"/>
      <c r="K756" s="27"/>
    </row>
    <row r="757" spans="1:12" x14ac:dyDescent="0.25">
      <c r="A757" s="26">
        <v>5</v>
      </c>
      <c r="B757" s="22" t="s">
        <v>1259</v>
      </c>
      <c r="C757" s="70">
        <v>2020</v>
      </c>
      <c r="D757" s="70"/>
      <c r="E757" s="70">
        <v>770</v>
      </c>
      <c r="F757" s="71"/>
      <c r="G757" s="72">
        <f>K755*8.5%/12</f>
        <v>795.16576180985794</v>
      </c>
      <c r="H757" s="71"/>
      <c r="I757" s="71">
        <v>0</v>
      </c>
      <c r="J757" s="71"/>
      <c r="K757" s="72">
        <f>K755+C757+E757+G757-I757</f>
        <v>115843.86154673096</v>
      </c>
    </row>
    <row r="758" spans="1:12" x14ac:dyDescent="0.25">
      <c r="A758" s="26"/>
      <c r="B758" s="22"/>
      <c r="C758" s="4"/>
      <c r="D758" s="4"/>
      <c r="E758" s="4"/>
      <c r="F758" s="26"/>
      <c r="G758" s="27"/>
      <c r="H758" s="26"/>
      <c r="I758" s="26"/>
      <c r="J758" s="26"/>
      <c r="K758" s="27"/>
    </row>
    <row r="759" spans="1:12" x14ac:dyDescent="0.25">
      <c r="A759" s="26">
        <v>6</v>
      </c>
      <c r="B759" s="22" t="s">
        <v>1260</v>
      </c>
      <c r="C759" s="4"/>
      <c r="D759" s="4"/>
      <c r="E759" s="4"/>
      <c r="F759" s="26"/>
      <c r="G759" s="27"/>
      <c r="H759" s="26"/>
      <c r="I759" s="26">
        <v>0</v>
      </c>
      <c r="J759" s="26"/>
      <c r="K759" s="27">
        <f>K757+C759+E759+G759-I759</f>
        <v>115843.86154673096</v>
      </c>
    </row>
    <row r="760" spans="1:12" x14ac:dyDescent="0.25">
      <c r="A760" s="26"/>
      <c r="B760" s="22"/>
      <c r="C760" s="4"/>
      <c r="D760" s="4"/>
      <c r="E760" s="4"/>
      <c r="F760" s="26"/>
      <c r="G760" s="27"/>
      <c r="H760" s="26"/>
      <c r="I760" s="26"/>
      <c r="J760" s="26"/>
      <c r="K760" s="27"/>
    </row>
    <row r="761" spans="1:12" x14ac:dyDescent="0.25">
      <c r="A761" s="26">
        <v>7</v>
      </c>
      <c r="B761" s="22" t="s">
        <v>1261</v>
      </c>
      <c r="C761" s="4"/>
      <c r="D761" s="4"/>
      <c r="E761" s="4"/>
      <c r="F761" s="26"/>
      <c r="G761" s="27"/>
      <c r="H761" s="26"/>
      <c r="I761" s="26">
        <v>0</v>
      </c>
      <c r="J761" s="26"/>
      <c r="K761" s="27">
        <f>K759+C761+E761+G761-I761</f>
        <v>115843.86154673096</v>
      </c>
    </row>
    <row r="762" spans="1:12" x14ac:dyDescent="0.25">
      <c r="A762" s="26"/>
      <c r="B762" s="22"/>
      <c r="C762" s="4"/>
      <c r="D762" s="4"/>
      <c r="E762" s="4"/>
      <c r="F762" s="26"/>
      <c r="G762" s="27"/>
      <c r="H762" s="26"/>
      <c r="I762" s="26"/>
      <c r="J762" s="26"/>
      <c r="K762" s="27"/>
    </row>
    <row r="763" spans="1:12" x14ac:dyDescent="0.25">
      <c r="A763" s="26">
        <v>8</v>
      </c>
      <c r="B763" s="22" t="s">
        <v>1262</v>
      </c>
      <c r="C763" s="4"/>
      <c r="D763" s="4"/>
      <c r="E763" s="4"/>
      <c r="F763" s="26"/>
      <c r="G763" s="27"/>
      <c r="H763" s="26"/>
      <c r="I763" s="26">
        <v>0</v>
      </c>
      <c r="J763" s="26"/>
      <c r="K763" s="27">
        <f>K761+C763+E763+G763-I763</f>
        <v>115843.86154673096</v>
      </c>
    </row>
    <row r="764" spans="1:12" x14ac:dyDescent="0.25">
      <c r="A764" s="26"/>
      <c r="B764" s="22"/>
      <c r="C764" s="4"/>
      <c r="D764" s="4"/>
      <c r="E764" s="4"/>
      <c r="F764" s="26"/>
      <c r="G764" s="27"/>
      <c r="H764" s="26"/>
      <c r="I764" s="26"/>
      <c r="J764" s="26"/>
      <c r="K764" s="27"/>
    </row>
    <row r="765" spans="1:12" x14ac:dyDescent="0.25">
      <c r="A765" s="26">
        <v>9</v>
      </c>
      <c r="B765" s="22" t="s">
        <v>1263</v>
      </c>
      <c r="C765" s="4"/>
      <c r="D765" s="4"/>
      <c r="E765" s="4"/>
      <c r="F765" s="26"/>
      <c r="G765" s="27"/>
      <c r="H765" s="26"/>
      <c r="I765" s="26">
        <v>0</v>
      </c>
      <c r="J765" s="26"/>
      <c r="K765" s="27">
        <f>K763+C765+E765+G765-I765</f>
        <v>115843.86154673096</v>
      </c>
    </row>
    <row r="766" spans="1:12" x14ac:dyDescent="0.25">
      <c r="A766" s="26"/>
      <c r="B766" s="22"/>
      <c r="C766" s="4"/>
      <c r="D766" s="4"/>
      <c r="E766" s="4"/>
      <c r="F766" s="26"/>
      <c r="G766" s="27"/>
      <c r="H766" s="26"/>
      <c r="I766" s="26"/>
      <c r="J766" s="26"/>
      <c r="K766" s="27"/>
    </row>
    <row r="767" spans="1:12" x14ac:dyDescent="0.25">
      <c r="A767" s="26">
        <v>10</v>
      </c>
      <c r="B767" s="22" t="s">
        <v>1264</v>
      </c>
      <c r="C767" s="4"/>
      <c r="D767" s="4"/>
      <c r="E767" s="4"/>
      <c r="F767" s="26"/>
      <c r="G767" s="27"/>
      <c r="H767" s="26"/>
      <c r="I767" s="26">
        <v>0</v>
      </c>
      <c r="J767" s="26"/>
      <c r="K767" s="27">
        <f>K765+C767+E767+G767-I767</f>
        <v>115843.86154673096</v>
      </c>
    </row>
    <row r="768" spans="1:12" x14ac:dyDescent="0.25">
      <c r="A768" s="26"/>
      <c r="B768" s="22"/>
      <c r="C768" s="4"/>
      <c r="D768" s="4"/>
      <c r="E768" s="4"/>
      <c r="F768" s="26"/>
      <c r="G768" s="27"/>
      <c r="H768" s="26"/>
      <c r="I768" s="26"/>
      <c r="J768" s="26"/>
      <c r="K768" s="27"/>
    </row>
    <row r="769" spans="1:11" x14ac:dyDescent="0.25">
      <c r="A769" s="26">
        <v>11</v>
      </c>
      <c r="B769" s="22" t="s">
        <v>1265</v>
      </c>
      <c r="C769" s="4"/>
      <c r="D769" s="4"/>
      <c r="E769" s="4"/>
      <c r="F769" s="26"/>
      <c r="G769" s="27"/>
      <c r="H769" s="26"/>
      <c r="I769" s="26">
        <v>0</v>
      </c>
      <c r="J769" s="26"/>
      <c r="K769" s="27">
        <f>K767+C769+E769+G769-I769</f>
        <v>115843.86154673096</v>
      </c>
    </row>
    <row r="770" spans="1:11" x14ac:dyDescent="0.25">
      <c r="A770" s="26"/>
      <c r="B770" s="22"/>
      <c r="C770" s="4"/>
      <c r="D770" s="4"/>
      <c r="E770" s="4"/>
      <c r="F770" s="26"/>
      <c r="G770" s="27"/>
      <c r="H770" s="26"/>
      <c r="I770" s="26"/>
      <c r="J770" s="26"/>
      <c r="K770" s="27"/>
    </row>
    <row r="771" spans="1:11" x14ac:dyDescent="0.25">
      <c r="A771" s="26">
        <v>12</v>
      </c>
      <c r="B771" s="22" t="s">
        <v>1266</v>
      </c>
      <c r="C771" s="4"/>
      <c r="D771" s="4"/>
      <c r="E771" s="4"/>
      <c r="F771" s="26"/>
      <c r="G771" s="27"/>
      <c r="H771" s="26"/>
      <c r="I771" s="26">
        <v>0</v>
      </c>
      <c r="J771" s="26"/>
      <c r="K771" s="27">
        <f>K769+C771+E771+G771-I771</f>
        <v>115843.86154673096</v>
      </c>
    </row>
    <row r="772" spans="1:11" x14ac:dyDescent="0.25">
      <c r="A772" s="26"/>
      <c r="B772" s="22"/>
      <c r="C772" s="4"/>
      <c r="D772" s="4"/>
      <c r="E772" s="4"/>
      <c r="F772" s="26"/>
      <c r="G772" s="27"/>
      <c r="H772" s="26"/>
      <c r="I772" s="26"/>
      <c r="J772" s="26"/>
      <c r="K772" s="27"/>
    </row>
    <row r="773" spans="1:11" x14ac:dyDescent="0.25">
      <c r="A773" s="26"/>
      <c r="B773" s="22"/>
      <c r="C773" s="6">
        <f>SUM(C749:C772)</f>
        <v>9916</v>
      </c>
      <c r="D773" s="6"/>
      <c r="E773" s="6">
        <f>SUM(E749:E772)</f>
        <v>3666</v>
      </c>
      <c r="F773" s="28"/>
      <c r="G773" s="6">
        <f>SUM(G749:G772)</f>
        <v>3730.5915467309583</v>
      </c>
      <c r="H773" s="28"/>
      <c r="I773" s="6">
        <f>SUM(I749:I760)</f>
        <v>0</v>
      </c>
      <c r="J773" s="26"/>
      <c r="K773" s="27"/>
    </row>
    <row r="774" spans="1:11" x14ac:dyDescent="0.25">
      <c r="A774" s="24"/>
      <c r="B774" s="22"/>
      <c r="C774" s="26"/>
      <c r="D774" s="26"/>
      <c r="E774" s="26"/>
      <c r="F774" s="26"/>
      <c r="G774" s="26"/>
      <c r="H774" s="26"/>
      <c r="I774" s="26"/>
      <c r="J774" s="26"/>
      <c r="K774" s="26"/>
    </row>
    <row r="775" spans="1:11" x14ac:dyDescent="0.25">
      <c r="A775" s="24"/>
      <c r="B775" s="22" t="s">
        <v>173</v>
      </c>
      <c r="C775" s="29">
        <f>C773+C747</f>
        <v>45964</v>
      </c>
      <c r="D775" s="28"/>
      <c r="E775" s="29">
        <f>E773+E747</f>
        <v>39831</v>
      </c>
      <c r="F775" s="28"/>
      <c r="G775" s="29">
        <f>G773+G747</f>
        <v>30048.861546730957</v>
      </c>
      <c r="H775" s="28"/>
      <c r="I775" s="29">
        <f>I773+I747</f>
        <v>0</v>
      </c>
      <c r="J775" s="28"/>
      <c r="K775" s="30">
        <f>C775+E775+G775-I775</f>
        <v>115843.86154673096</v>
      </c>
    </row>
    <row r="776" spans="1:11" ht="38.25" customHeight="1" x14ac:dyDescent="0.25">
      <c r="A776" s="24"/>
      <c r="B776" s="22"/>
      <c r="C776" s="26"/>
      <c r="D776" s="26"/>
      <c r="E776" s="26"/>
      <c r="F776" s="26"/>
      <c r="G776" s="26"/>
      <c r="H776" s="26"/>
      <c r="I776" s="26"/>
      <c r="J776" s="26"/>
      <c r="K776" s="26"/>
    </row>
    <row r="777" spans="1:11" x14ac:dyDescent="0.25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</row>
    <row r="778" spans="1:11" x14ac:dyDescent="0.25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</row>
    <row r="779" spans="1:11" x14ac:dyDescent="0.25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</row>
    <row r="780" spans="1:11" x14ac:dyDescent="0.25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</row>
    <row r="781" spans="1:11" x14ac:dyDescent="0.25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</row>
    <row r="782" spans="1:11" x14ac:dyDescent="0.25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</row>
    <row r="783" spans="1:11" ht="15.75" x14ac:dyDescent="0.25">
      <c r="A783" s="16"/>
      <c r="B783" s="17" t="s">
        <v>174</v>
      </c>
      <c r="C783" s="17"/>
      <c r="D783" s="17"/>
      <c r="E783" s="16"/>
      <c r="F783" s="16"/>
      <c r="G783" s="16"/>
      <c r="H783" s="16"/>
      <c r="I783" s="16"/>
      <c r="J783" s="16"/>
      <c r="K783" s="16"/>
    </row>
    <row r="784" spans="1:11" ht="15.75" x14ac:dyDescent="0.25">
      <c r="A784" s="16"/>
      <c r="B784" s="109" t="s">
        <v>175</v>
      </c>
      <c r="C784" s="109"/>
      <c r="D784" s="109"/>
      <c r="E784" s="16"/>
      <c r="F784" s="16"/>
      <c r="G784" s="16"/>
      <c r="H784" s="16"/>
      <c r="I784" s="16"/>
      <c r="J784" s="16"/>
      <c r="K784" s="16"/>
    </row>
    <row r="785" spans="1:11" ht="15.75" x14ac:dyDescent="0.25">
      <c r="A785" s="16"/>
      <c r="B785" s="17" t="s">
        <v>176</v>
      </c>
      <c r="C785" s="17"/>
      <c r="D785" s="17"/>
      <c r="E785" s="16"/>
      <c r="F785" s="16"/>
      <c r="G785" s="16"/>
      <c r="H785" s="16"/>
      <c r="I785" s="16"/>
      <c r="J785" s="16"/>
      <c r="K785" s="16"/>
    </row>
    <row r="786" spans="1:11" ht="15.75" x14ac:dyDescent="0.25">
      <c r="A786" s="16"/>
      <c r="B786" s="17"/>
      <c r="C786" s="17"/>
      <c r="D786" s="17"/>
      <c r="E786" s="16"/>
      <c r="F786" s="16"/>
      <c r="G786" s="16"/>
      <c r="H786" s="16"/>
      <c r="I786" s="16"/>
      <c r="J786" s="16"/>
      <c r="K786" s="16"/>
    </row>
    <row r="787" spans="1:11" x14ac:dyDescent="0.25">
      <c r="A787" s="16"/>
      <c r="B787" s="2" t="s">
        <v>272</v>
      </c>
      <c r="C787" s="16"/>
      <c r="D787" s="16"/>
      <c r="E787" s="18" t="s">
        <v>179</v>
      </c>
      <c r="F787" s="15"/>
      <c r="G787" s="19" t="s">
        <v>180</v>
      </c>
      <c r="H787" s="16"/>
      <c r="I787" s="16" t="s">
        <v>178</v>
      </c>
      <c r="J787" s="16"/>
      <c r="K787" s="5" t="s">
        <v>217</v>
      </c>
    </row>
    <row r="788" spans="1:11" x14ac:dyDescent="0.25">
      <c r="A788" s="16"/>
      <c r="B788" s="16"/>
      <c r="C788" s="16"/>
      <c r="D788" s="16"/>
      <c r="E788" s="11" t="s">
        <v>218</v>
      </c>
      <c r="F788" s="20"/>
      <c r="G788" s="11" t="s">
        <v>219</v>
      </c>
      <c r="H788" s="16"/>
      <c r="I788" s="16"/>
      <c r="J788" s="16"/>
      <c r="K788" s="16"/>
    </row>
    <row r="789" spans="1:11" ht="57" x14ac:dyDescent="0.25">
      <c r="A789" s="21" t="s">
        <v>74</v>
      </c>
      <c r="B789" s="22" t="s">
        <v>168</v>
      </c>
      <c r="C789" s="22" t="s">
        <v>64</v>
      </c>
      <c r="D789" s="22"/>
      <c r="E789" s="22" t="s">
        <v>164</v>
      </c>
      <c r="F789" s="22"/>
      <c r="G789" s="22" t="s">
        <v>165</v>
      </c>
      <c r="H789" s="22"/>
      <c r="I789" s="22" t="s">
        <v>166</v>
      </c>
      <c r="J789" s="23"/>
      <c r="K789" s="22" t="s">
        <v>167</v>
      </c>
    </row>
    <row r="790" spans="1:11" x14ac:dyDescent="0.25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</row>
    <row r="791" spans="1:11" x14ac:dyDescent="0.25">
      <c r="A791" s="24"/>
      <c r="B791" s="25" t="s">
        <v>169</v>
      </c>
      <c r="C791" s="26">
        <v>50062</v>
      </c>
      <c r="D791" s="26"/>
      <c r="E791" s="26">
        <v>23523</v>
      </c>
      <c r="F791" s="26"/>
      <c r="G791" s="27">
        <v>11937.77</v>
      </c>
      <c r="H791" s="26"/>
      <c r="I791" s="26">
        <v>0</v>
      </c>
      <c r="J791" s="26"/>
      <c r="K791" s="27">
        <f>C791+E791+G791-I791</f>
        <v>85522.77</v>
      </c>
    </row>
    <row r="792" spans="1:11" x14ac:dyDescent="0.25">
      <c r="A792" s="26"/>
      <c r="B792" s="24"/>
      <c r="C792" s="26"/>
      <c r="D792" s="26"/>
      <c r="E792" s="26"/>
      <c r="F792" s="26"/>
      <c r="G792" s="26"/>
      <c r="H792" s="26"/>
      <c r="I792" s="26"/>
      <c r="J792" s="26"/>
      <c r="K792" s="26"/>
    </row>
    <row r="793" spans="1:11" x14ac:dyDescent="0.25">
      <c r="A793" s="26">
        <v>1</v>
      </c>
      <c r="B793" s="22" t="s">
        <v>1255</v>
      </c>
      <c r="C793" s="4">
        <v>2369</v>
      </c>
      <c r="D793" s="4"/>
      <c r="E793" s="4">
        <v>1120</v>
      </c>
      <c r="F793" s="26"/>
      <c r="G793" s="27">
        <f>K791*8.5%/12</f>
        <v>605.78628750000007</v>
      </c>
      <c r="H793" s="26"/>
      <c r="I793" s="26">
        <v>0</v>
      </c>
      <c r="J793" s="26"/>
      <c r="K793" s="27">
        <f>K791+C793+E793+G793-I793</f>
        <v>89617.556287500003</v>
      </c>
    </row>
    <row r="794" spans="1:11" x14ac:dyDescent="0.25">
      <c r="A794" s="26"/>
      <c r="B794" s="22"/>
      <c r="C794" s="26"/>
      <c r="D794" s="26"/>
      <c r="E794" s="26"/>
      <c r="F794" s="26"/>
      <c r="G794" s="26"/>
      <c r="H794" s="26"/>
      <c r="I794" s="26"/>
      <c r="J794" s="26"/>
      <c r="K794" s="26"/>
    </row>
    <row r="795" spans="1:11" x14ac:dyDescent="0.25">
      <c r="A795" s="26">
        <v>2</v>
      </c>
      <c r="B795" s="22" t="s">
        <v>1256</v>
      </c>
      <c r="C795" s="98">
        <v>2228</v>
      </c>
      <c r="D795" s="4"/>
      <c r="E795" s="4">
        <v>978</v>
      </c>
      <c r="F795" s="26"/>
      <c r="G795" s="27">
        <f>K793*8.5%/12</f>
        <v>634.79102370312501</v>
      </c>
      <c r="H795" s="26"/>
      <c r="I795" s="26">
        <v>0</v>
      </c>
      <c r="J795" s="26"/>
      <c r="K795" s="27">
        <f>K793+C795+E795+G795-I795</f>
        <v>93458.347311203135</v>
      </c>
    </row>
    <row r="796" spans="1:11" x14ac:dyDescent="0.25">
      <c r="A796" s="26"/>
      <c r="B796" s="22"/>
      <c r="C796" s="4"/>
      <c r="D796" s="4"/>
      <c r="E796" s="4"/>
      <c r="F796" s="26"/>
      <c r="G796" s="27"/>
      <c r="H796" s="26"/>
      <c r="I796" s="26"/>
      <c r="J796" s="26"/>
      <c r="K796" s="27"/>
    </row>
    <row r="797" spans="1:11" x14ac:dyDescent="0.25">
      <c r="A797" s="26">
        <v>3</v>
      </c>
      <c r="B797" s="22" t="s">
        <v>1257</v>
      </c>
      <c r="C797" s="98">
        <v>2288</v>
      </c>
      <c r="D797" s="4"/>
      <c r="E797" s="98">
        <v>1038</v>
      </c>
      <c r="F797" s="26"/>
      <c r="G797" s="27">
        <f>K795*8.5%/12</f>
        <v>661.99662678768891</v>
      </c>
      <c r="H797" s="26"/>
      <c r="I797" s="26">
        <v>0</v>
      </c>
      <c r="J797" s="26"/>
      <c r="K797" s="27">
        <f>K795+C797+E797+G797-I797</f>
        <v>97446.343937990823</v>
      </c>
    </row>
    <row r="798" spans="1:11" x14ac:dyDescent="0.25">
      <c r="A798" s="26"/>
      <c r="B798" s="22"/>
      <c r="C798" s="4"/>
      <c r="D798" s="4"/>
      <c r="E798" s="4"/>
      <c r="F798" s="26"/>
      <c r="G798" s="27"/>
      <c r="H798" s="26"/>
      <c r="I798" s="26"/>
      <c r="J798" s="26"/>
      <c r="K798" s="27"/>
    </row>
    <row r="799" spans="1:11" x14ac:dyDescent="0.25">
      <c r="A799" s="26">
        <v>4</v>
      </c>
      <c r="B799" s="22" t="s">
        <v>1258</v>
      </c>
      <c r="C799" s="98">
        <v>2214</v>
      </c>
      <c r="D799" s="4"/>
      <c r="E799" s="98">
        <v>964</v>
      </c>
      <c r="F799" s="26"/>
      <c r="G799" s="27">
        <f>K797*8.5%/12</f>
        <v>690.24493622743512</v>
      </c>
      <c r="H799" s="26"/>
      <c r="I799" s="26">
        <v>0</v>
      </c>
      <c r="J799" s="26"/>
      <c r="K799" s="27">
        <f>K797+C799+E799+G799-I799</f>
        <v>101314.58887421826</v>
      </c>
    </row>
    <row r="800" spans="1:11" x14ac:dyDescent="0.25">
      <c r="A800" s="26"/>
      <c r="B800" s="22"/>
      <c r="C800" s="4"/>
      <c r="D800" s="4"/>
      <c r="E800" s="4"/>
      <c r="F800" s="26"/>
      <c r="G800" s="27"/>
      <c r="H800" s="26"/>
      <c r="I800" s="26"/>
      <c r="J800" s="26"/>
      <c r="K800" s="27"/>
    </row>
    <row r="801" spans="1:11" x14ac:dyDescent="0.25">
      <c r="A801" s="26">
        <v>5</v>
      </c>
      <c r="B801" s="22" t="s">
        <v>1259</v>
      </c>
      <c r="C801" s="70">
        <v>2451</v>
      </c>
      <c r="D801" s="70"/>
      <c r="E801" s="70">
        <v>1201</v>
      </c>
      <c r="F801" s="71"/>
      <c r="G801" s="72">
        <f>K799*8.5%/12</f>
        <v>717.64500452571281</v>
      </c>
      <c r="H801" s="71"/>
      <c r="I801" s="71">
        <v>0</v>
      </c>
      <c r="J801" s="71"/>
      <c r="K801" s="72">
        <f>K799+C801+E801+G801-I801</f>
        <v>105684.23387874397</v>
      </c>
    </row>
    <row r="802" spans="1:11" x14ac:dyDescent="0.25">
      <c r="A802" s="26"/>
      <c r="B802" s="22"/>
      <c r="C802" s="4"/>
      <c r="D802" s="4"/>
      <c r="E802" s="4"/>
      <c r="F802" s="26"/>
      <c r="G802" s="27"/>
      <c r="H802" s="26"/>
      <c r="I802" s="26"/>
      <c r="J802" s="26"/>
      <c r="K802" s="27"/>
    </row>
    <row r="803" spans="1:11" x14ac:dyDescent="0.25">
      <c r="A803" s="26">
        <v>6</v>
      </c>
      <c r="B803" s="22" t="s">
        <v>1260</v>
      </c>
      <c r="C803" s="92"/>
      <c r="D803" s="4"/>
      <c r="E803" s="92"/>
      <c r="F803" s="26"/>
      <c r="G803" s="27"/>
      <c r="H803" s="26"/>
      <c r="I803" s="26">
        <v>0</v>
      </c>
      <c r="J803" s="26"/>
      <c r="K803" s="27">
        <f>K801+C803+E803+G803-I803</f>
        <v>105684.23387874397</v>
      </c>
    </row>
    <row r="804" spans="1:11" x14ac:dyDescent="0.25">
      <c r="A804" s="26"/>
      <c r="B804" s="22"/>
      <c r="C804" s="4"/>
      <c r="D804" s="4"/>
      <c r="E804" s="4"/>
      <c r="F804" s="26"/>
      <c r="G804" s="27"/>
      <c r="H804" s="26"/>
      <c r="I804" s="26"/>
      <c r="J804" s="26"/>
      <c r="K804" s="27"/>
    </row>
    <row r="805" spans="1:11" x14ac:dyDescent="0.25">
      <c r="A805" s="26">
        <v>7</v>
      </c>
      <c r="B805" s="22" t="s">
        <v>1261</v>
      </c>
      <c r="C805" s="4"/>
      <c r="D805" s="4"/>
      <c r="E805" s="4"/>
      <c r="F805" s="26"/>
      <c r="G805" s="27"/>
      <c r="H805" s="26"/>
      <c r="I805" s="26">
        <v>0</v>
      </c>
      <c r="J805" s="26"/>
      <c r="K805" s="27">
        <f>K803+C805+E805+G805-I805</f>
        <v>105684.23387874397</v>
      </c>
    </row>
    <row r="806" spans="1:11" x14ac:dyDescent="0.25">
      <c r="A806" s="26"/>
      <c r="B806" s="22"/>
      <c r="C806" s="4"/>
      <c r="D806" s="4"/>
      <c r="E806" s="4"/>
      <c r="F806" s="26"/>
      <c r="G806" s="27"/>
      <c r="H806" s="26"/>
      <c r="I806" s="26"/>
      <c r="J806" s="26"/>
      <c r="K806" s="27"/>
    </row>
    <row r="807" spans="1:11" x14ac:dyDescent="0.25">
      <c r="A807" s="26">
        <v>8</v>
      </c>
      <c r="B807" s="22" t="s">
        <v>1262</v>
      </c>
      <c r="C807" s="4"/>
      <c r="D807" s="4"/>
      <c r="E807" s="4"/>
      <c r="F807" s="26"/>
      <c r="G807" s="27"/>
      <c r="H807" s="26"/>
      <c r="I807" s="26">
        <v>0</v>
      </c>
      <c r="J807" s="26"/>
      <c r="K807" s="27">
        <f>K805+C807+E807+G807-I807</f>
        <v>105684.23387874397</v>
      </c>
    </row>
    <row r="808" spans="1:11" x14ac:dyDescent="0.25">
      <c r="A808" s="26"/>
      <c r="B808" s="22"/>
      <c r="C808" s="4"/>
      <c r="D808" s="4"/>
      <c r="E808" s="4"/>
      <c r="F808" s="26"/>
      <c r="G808" s="27"/>
      <c r="H808" s="26"/>
      <c r="I808" s="26"/>
      <c r="J808" s="26"/>
      <c r="K808" s="27"/>
    </row>
    <row r="809" spans="1:11" x14ac:dyDescent="0.25">
      <c r="A809" s="26">
        <v>9</v>
      </c>
      <c r="B809" s="22" t="s">
        <v>1263</v>
      </c>
      <c r="C809" s="4"/>
      <c r="D809" s="4"/>
      <c r="E809" s="4"/>
      <c r="F809" s="26"/>
      <c r="G809" s="27"/>
      <c r="H809" s="26"/>
      <c r="I809" s="26">
        <v>0</v>
      </c>
      <c r="J809" s="26"/>
      <c r="K809" s="27">
        <f>K807+C809+E809+G809-I809</f>
        <v>105684.23387874397</v>
      </c>
    </row>
    <row r="810" spans="1:11" x14ac:dyDescent="0.25">
      <c r="A810" s="26"/>
      <c r="B810" s="22"/>
      <c r="C810" s="4"/>
      <c r="D810" s="4"/>
      <c r="E810" s="4"/>
      <c r="F810" s="26"/>
      <c r="G810" s="27"/>
      <c r="H810" s="26"/>
      <c r="I810" s="26"/>
      <c r="J810" s="26"/>
      <c r="K810" s="27"/>
    </row>
    <row r="811" spans="1:11" x14ac:dyDescent="0.25">
      <c r="A811" s="26">
        <v>10</v>
      </c>
      <c r="B811" s="22" t="s">
        <v>1264</v>
      </c>
      <c r="C811" s="4"/>
      <c r="D811" s="4"/>
      <c r="E811" s="4"/>
      <c r="F811" s="26"/>
      <c r="G811" s="27"/>
      <c r="H811" s="26"/>
      <c r="I811" s="26">
        <v>0</v>
      </c>
      <c r="J811" s="26"/>
      <c r="K811" s="27">
        <f>K809+C811+E811+G811-I811</f>
        <v>105684.23387874397</v>
      </c>
    </row>
    <row r="812" spans="1:11" x14ac:dyDescent="0.25">
      <c r="A812" s="26"/>
      <c r="B812" s="22"/>
      <c r="C812" s="4"/>
      <c r="D812" s="4"/>
      <c r="E812" s="4"/>
      <c r="F812" s="26"/>
      <c r="G812" s="27"/>
      <c r="H812" s="26"/>
      <c r="I812" s="26"/>
      <c r="J812" s="26"/>
      <c r="K812" s="27"/>
    </row>
    <row r="813" spans="1:11" x14ac:dyDescent="0.25">
      <c r="A813" s="26">
        <v>11</v>
      </c>
      <c r="B813" s="22" t="s">
        <v>1265</v>
      </c>
      <c r="C813" s="4"/>
      <c r="D813" s="4"/>
      <c r="E813" s="4"/>
      <c r="F813" s="26"/>
      <c r="G813" s="27"/>
      <c r="H813" s="26"/>
      <c r="I813" s="26">
        <v>0</v>
      </c>
      <c r="J813" s="26"/>
      <c r="K813" s="27">
        <f>K811+C813+E813+G813-I813</f>
        <v>105684.23387874397</v>
      </c>
    </row>
    <row r="814" spans="1:11" x14ac:dyDescent="0.25">
      <c r="A814" s="26"/>
      <c r="B814" s="22"/>
      <c r="C814" s="4"/>
      <c r="D814" s="4"/>
      <c r="E814" s="4"/>
      <c r="F814" s="26"/>
      <c r="G814" s="27"/>
      <c r="H814" s="26"/>
      <c r="I814" s="26"/>
      <c r="J814" s="26"/>
      <c r="K814" s="27"/>
    </row>
    <row r="815" spans="1:11" x14ac:dyDescent="0.25">
      <c r="A815" s="26">
        <v>12</v>
      </c>
      <c r="B815" s="22" t="s">
        <v>1266</v>
      </c>
      <c r="C815" s="4"/>
      <c r="D815" s="4"/>
      <c r="E815" s="4"/>
      <c r="F815" s="26"/>
      <c r="G815" s="27"/>
      <c r="H815" s="26"/>
      <c r="I815" s="26">
        <v>0</v>
      </c>
      <c r="J815" s="26"/>
      <c r="K815" s="27">
        <f>K813+C815+E815+G815-I815</f>
        <v>105684.23387874397</v>
      </c>
    </row>
    <row r="816" spans="1:11" x14ac:dyDescent="0.25">
      <c r="A816" s="26"/>
      <c r="B816" s="22"/>
      <c r="C816" s="4"/>
      <c r="D816" s="4"/>
      <c r="E816" s="4"/>
      <c r="F816" s="26"/>
      <c r="G816" s="27"/>
      <c r="H816" s="26"/>
      <c r="I816" s="26"/>
      <c r="J816" s="26"/>
      <c r="K816" s="27"/>
    </row>
    <row r="817" spans="1:11" x14ac:dyDescent="0.25">
      <c r="A817" s="26"/>
      <c r="B817" s="22"/>
      <c r="C817" s="6">
        <f>SUM(C793:C816)</f>
        <v>11550</v>
      </c>
      <c r="D817" s="6"/>
      <c r="E817" s="6">
        <f>SUM(E793:E816)</f>
        <v>5301</v>
      </c>
      <c r="F817" s="28"/>
      <c r="G817" s="6">
        <f>SUM(G793:G816)</f>
        <v>3310.4638787439621</v>
      </c>
      <c r="H817" s="28"/>
      <c r="I817" s="6">
        <f>SUM(I793:I816)</f>
        <v>0</v>
      </c>
      <c r="J817" s="26"/>
      <c r="K817" s="27"/>
    </row>
    <row r="818" spans="1:11" x14ac:dyDescent="0.25">
      <c r="A818" s="24"/>
      <c r="B818" s="22"/>
      <c r="C818" s="26"/>
      <c r="D818" s="26"/>
      <c r="E818" s="26"/>
      <c r="F818" s="26"/>
      <c r="G818" s="26"/>
      <c r="H818" s="26"/>
      <c r="I818" s="26"/>
      <c r="J818" s="26"/>
      <c r="K818" s="26"/>
    </row>
    <row r="819" spans="1:11" x14ac:dyDescent="0.25">
      <c r="A819" s="24"/>
      <c r="B819" s="22" t="s">
        <v>173</v>
      </c>
      <c r="C819" s="29">
        <f>C817+C791</f>
        <v>61612</v>
      </c>
      <c r="D819" s="28"/>
      <c r="E819" s="29">
        <f>E817+E791</f>
        <v>28824</v>
      </c>
      <c r="F819" s="28"/>
      <c r="G819" s="29">
        <f>G817+G791</f>
        <v>15248.233878743962</v>
      </c>
      <c r="H819" s="28"/>
      <c r="I819" s="29">
        <f>I817+I791</f>
        <v>0</v>
      </c>
      <c r="J819" s="28"/>
      <c r="K819" s="30">
        <f>C819+E819+G819-I819</f>
        <v>105684.23387874397</v>
      </c>
    </row>
    <row r="820" spans="1:11" x14ac:dyDescent="0.25">
      <c r="A820" s="24"/>
      <c r="B820" s="22"/>
      <c r="C820" s="26"/>
      <c r="D820" s="26"/>
      <c r="E820" s="26"/>
      <c r="F820" s="26"/>
      <c r="G820" s="26"/>
      <c r="H820" s="26"/>
      <c r="I820" s="26"/>
      <c r="J820" s="26"/>
      <c r="K820" s="26"/>
    </row>
    <row r="821" spans="1:11" x14ac:dyDescent="0.25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</row>
    <row r="822" spans="1:11" x14ac:dyDescent="0.25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</row>
    <row r="823" spans="1:11" x14ac:dyDescent="0.25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</row>
    <row r="824" spans="1:11" x14ac:dyDescent="0.25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</row>
    <row r="825" spans="1:11" x14ac:dyDescent="0.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</row>
    <row r="826" spans="1:11" x14ac:dyDescent="0.25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</row>
    <row r="827" spans="1:11" x14ac:dyDescent="0.25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</row>
    <row r="828" spans="1:11" ht="15.75" x14ac:dyDescent="0.25">
      <c r="A828" s="16"/>
      <c r="B828" s="17" t="s">
        <v>174</v>
      </c>
      <c r="C828" s="17"/>
      <c r="D828" s="17"/>
      <c r="E828" s="16"/>
      <c r="F828" s="16"/>
      <c r="G828" s="16"/>
      <c r="H828" s="16"/>
      <c r="I828" s="16"/>
      <c r="J828" s="16"/>
      <c r="K828" s="16"/>
    </row>
    <row r="829" spans="1:11" ht="15.75" x14ac:dyDescent="0.25">
      <c r="A829" s="16"/>
      <c r="B829" s="109" t="s">
        <v>175</v>
      </c>
      <c r="C829" s="109"/>
      <c r="D829" s="109"/>
      <c r="E829" s="16"/>
      <c r="F829" s="16"/>
      <c r="G829" s="16"/>
      <c r="H829" s="16"/>
      <c r="I829" s="16"/>
      <c r="J829" s="16"/>
      <c r="K829" s="16"/>
    </row>
    <row r="830" spans="1:11" ht="15.75" x14ac:dyDescent="0.25">
      <c r="A830" s="16"/>
      <c r="B830" s="17" t="s">
        <v>176</v>
      </c>
      <c r="C830" s="17"/>
      <c r="D830" s="17"/>
      <c r="E830" s="16"/>
      <c r="F830" s="16"/>
      <c r="G830" s="16"/>
      <c r="H830" s="16"/>
      <c r="I830" s="16"/>
      <c r="J830" s="16"/>
      <c r="K830" s="16"/>
    </row>
    <row r="831" spans="1:11" ht="15.75" x14ac:dyDescent="0.25">
      <c r="A831" s="16"/>
      <c r="B831" s="17"/>
      <c r="C831" s="17"/>
      <c r="D831" s="17"/>
      <c r="E831" s="16"/>
      <c r="F831" s="16"/>
      <c r="G831" s="16"/>
      <c r="H831" s="16"/>
      <c r="I831" s="16"/>
      <c r="J831" s="16"/>
      <c r="K831" s="16"/>
    </row>
    <row r="832" spans="1:11" x14ac:dyDescent="0.25">
      <c r="A832" s="16"/>
      <c r="B832" s="2" t="s">
        <v>273</v>
      </c>
      <c r="C832" s="16"/>
      <c r="D832" s="16"/>
      <c r="E832" s="18" t="s">
        <v>179</v>
      </c>
      <c r="F832" s="15"/>
      <c r="G832" s="19" t="s">
        <v>180</v>
      </c>
      <c r="H832" s="16"/>
      <c r="I832" s="16" t="s">
        <v>178</v>
      </c>
      <c r="J832" s="16"/>
      <c r="K832" s="5" t="s">
        <v>220</v>
      </c>
    </row>
    <row r="833" spans="1:11" x14ac:dyDescent="0.25">
      <c r="A833" s="16"/>
      <c r="B833" s="16"/>
      <c r="C833" s="16"/>
      <c r="D833" s="16"/>
      <c r="E833" s="11" t="s">
        <v>221</v>
      </c>
      <c r="F833" s="20"/>
      <c r="G833" s="11" t="s">
        <v>222</v>
      </c>
      <c r="H833" s="16"/>
      <c r="I833" s="16"/>
      <c r="J833" s="16"/>
      <c r="K833" s="16"/>
    </row>
    <row r="834" spans="1:11" ht="57" x14ac:dyDescent="0.25">
      <c r="A834" s="21" t="s">
        <v>74</v>
      </c>
      <c r="B834" s="22" t="s">
        <v>168</v>
      </c>
      <c r="C834" s="22" t="s">
        <v>64</v>
      </c>
      <c r="D834" s="22"/>
      <c r="E834" s="22" t="s">
        <v>164</v>
      </c>
      <c r="F834" s="22"/>
      <c r="G834" s="22" t="s">
        <v>165</v>
      </c>
      <c r="H834" s="22"/>
      <c r="I834" s="22" t="s">
        <v>166</v>
      </c>
      <c r="J834" s="23"/>
      <c r="K834" s="22" t="s">
        <v>167</v>
      </c>
    </row>
    <row r="835" spans="1:11" x14ac:dyDescent="0.25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</row>
    <row r="836" spans="1:11" x14ac:dyDescent="0.25">
      <c r="A836" s="24"/>
      <c r="B836" s="25" t="s">
        <v>169</v>
      </c>
      <c r="C836" s="26">
        <v>81631</v>
      </c>
      <c r="D836" s="26"/>
      <c r="E836" s="26">
        <v>15745</v>
      </c>
      <c r="F836" s="26"/>
      <c r="G836" s="27">
        <v>17675.71</v>
      </c>
      <c r="H836" s="26"/>
      <c r="I836" s="26">
        <v>0</v>
      </c>
      <c r="J836" s="26"/>
      <c r="K836" s="27">
        <f>C836+E836+G836-I836</f>
        <v>115051.70999999999</v>
      </c>
    </row>
    <row r="837" spans="1:11" x14ac:dyDescent="0.25">
      <c r="A837" s="26"/>
      <c r="B837" s="24"/>
      <c r="C837" s="26"/>
      <c r="D837" s="26"/>
      <c r="E837" s="26"/>
      <c r="F837" s="26"/>
      <c r="G837" s="26"/>
      <c r="H837" s="26"/>
      <c r="I837" s="26"/>
      <c r="J837" s="26"/>
      <c r="K837" s="26"/>
    </row>
    <row r="838" spans="1:11" x14ac:dyDescent="0.25">
      <c r="A838" s="26">
        <v>1</v>
      </c>
      <c r="B838" s="22" t="s">
        <v>1255</v>
      </c>
      <c r="C838" s="4">
        <v>1548</v>
      </c>
      <c r="D838" s="4"/>
      <c r="E838" s="4">
        <v>473</v>
      </c>
      <c r="F838" s="26"/>
      <c r="G838" s="27">
        <f>K836*8.5%/12</f>
        <v>814.94961250000006</v>
      </c>
      <c r="H838" s="26"/>
      <c r="I838" s="26">
        <v>0</v>
      </c>
      <c r="J838" s="26"/>
      <c r="K838" s="27">
        <f>K836+C838+E838+G838-I838</f>
        <v>117887.65961249999</v>
      </c>
    </row>
    <row r="839" spans="1:11" x14ac:dyDescent="0.25">
      <c r="A839" s="26"/>
      <c r="B839" s="22"/>
      <c r="C839" s="26"/>
      <c r="D839" s="26"/>
      <c r="E839" s="26"/>
      <c r="F839" s="26"/>
      <c r="G839" s="26"/>
      <c r="H839" s="26"/>
      <c r="I839" s="26"/>
      <c r="J839" s="26"/>
      <c r="K839" s="26"/>
    </row>
    <row r="840" spans="1:11" x14ac:dyDescent="0.25">
      <c r="A840" s="26">
        <v>2</v>
      </c>
      <c r="B840" s="22" t="s">
        <v>1256</v>
      </c>
      <c r="C840" s="98">
        <v>1407</v>
      </c>
      <c r="D840" s="4"/>
      <c r="E840" s="4">
        <v>430</v>
      </c>
      <c r="F840" s="26"/>
      <c r="G840" s="27">
        <f>K838*8.5%/12</f>
        <v>835.037588921875</v>
      </c>
      <c r="H840" s="26"/>
      <c r="I840" s="26">
        <v>0</v>
      </c>
      <c r="J840" s="26"/>
      <c r="K840" s="27">
        <f>K838+C840+E840+G840-I840</f>
        <v>120559.69720142186</v>
      </c>
    </row>
    <row r="841" spans="1:11" x14ac:dyDescent="0.25">
      <c r="A841" s="26"/>
      <c r="B841" s="22"/>
      <c r="C841" s="4"/>
      <c r="D841" s="4"/>
      <c r="E841" s="4"/>
      <c r="F841" s="26"/>
      <c r="G841" s="27"/>
      <c r="H841" s="26"/>
      <c r="I841" s="26"/>
      <c r="J841" s="26"/>
      <c r="K841" s="27"/>
    </row>
    <row r="842" spans="1:11" x14ac:dyDescent="0.25">
      <c r="A842" s="26">
        <v>3</v>
      </c>
      <c r="B842" s="22" t="s">
        <v>1257</v>
      </c>
      <c r="C842" s="4">
        <v>1548</v>
      </c>
      <c r="D842" s="4"/>
      <c r="E842" s="4">
        <v>473</v>
      </c>
      <c r="F842" s="26"/>
      <c r="G842" s="27">
        <f>K840*8.5%/12</f>
        <v>853.9645218434049</v>
      </c>
      <c r="H842" s="26"/>
      <c r="I842" s="26">
        <v>0</v>
      </c>
      <c r="J842" s="26"/>
      <c r="K842" s="27">
        <f>K840+C842+E842+G842-I842</f>
        <v>123434.66172326526</v>
      </c>
    </row>
    <row r="843" spans="1:11" x14ac:dyDescent="0.25">
      <c r="B843" s="22"/>
    </row>
    <row r="844" spans="1:11" x14ac:dyDescent="0.25">
      <c r="A844" s="26">
        <v>4</v>
      </c>
      <c r="B844" s="22" t="s">
        <v>1258</v>
      </c>
      <c r="C844" s="4">
        <v>1548</v>
      </c>
      <c r="D844" s="4"/>
      <c r="E844" s="4">
        <v>473</v>
      </c>
      <c r="F844" s="26"/>
      <c r="G844" s="27">
        <f>K842*8.5%/12</f>
        <v>874.32885387312899</v>
      </c>
      <c r="H844" s="26"/>
      <c r="I844" s="26">
        <v>0</v>
      </c>
      <c r="J844" s="26"/>
      <c r="K844" s="27">
        <f>K842+C844+E844+G844-I844</f>
        <v>126329.99057713839</v>
      </c>
    </row>
    <row r="845" spans="1:11" x14ac:dyDescent="0.25">
      <c r="A845" s="26"/>
      <c r="B845" s="22"/>
      <c r="C845" s="4"/>
      <c r="D845" s="4"/>
      <c r="E845" s="4"/>
      <c r="F845" s="26"/>
      <c r="G845" s="27"/>
      <c r="H845" s="26"/>
      <c r="I845" s="26"/>
      <c r="J845" s="26"/>
      <c r="K845" s="27"/>
    </row>
    <row r="846" spans="1:11" x14ac:dyDescent="0.25">
      <c r="A846" s="26">
        <v>5</v>
      </c>
      <c r="B846" s="22" t="s">
        <v>1259</v>
      </c>
      <c r="C846" s="70">
        <v>1548</v>
      </c>
      <c r="D846" s="70"/>
      <c r="E846" s="70">
        <v>473</v>
      </c>
      <c r="F846" s="71"/>
      <c r="G846" s="72">
        <f>K844*8.5%/12</f>
        <v>894.8374332547304</v>
      </c>
      <c r="H846" s="71"/>
      <c r="I846" s="71">
        <v>0</v>
      </c>
      <c r="J846" s="71"/>
      <c r="K846" s="72">
        <f>K844+C846+E846+G846-I846</f>
        <v>129245.82801039312</v>
      </c>
    </row>
    <row r="847" spans="1:11" x14ac:dyDescent="0.25">
      <c r="A847" s="26"/>
      <c r="B847" s="22"/>
      <c r="C847" s="4"/>
      <c r="D847" s="4"/>
      <c r="E847" s="4"/>
      <c r="F847" s="26"/>
      <c r="G847" s="27"/>
      <c r="H847" s="26"/>
      <c r="I847" s="26"/>
      <c r="J847" s="26"/>
      <c r="K847" s="27"/>
    </row>
    <row r="848" spans="1:11" x14ac:dyDescent="0.25">
      <c r="A848" s="26">
        <v>6</v>
      </c>
      <c r="B848" s="22" t="s">
        <v>1260</v>
      </c>
      <c r="C848" s="4"/>
      <c r="D848" s="4"/>
      <c r="E848" s="4"/>
      <c r="F848" s="26"/>
      <c r="G848" s="27"/>
      <c r="H848" s="26"/>
      <c r="I848" s="26">
        <v>0</v>
      </c>
      <c r="J848" s="26"/>
      <c r="K848" s="27">
        <f>K846+C848+E848+G848-I848</f>
        <v>129245.82801039312</v>
      </c>
    </row>
    <row r="849" spans="1:11" x14ac:dyDescent="0.25">
      <c r="A849" s="26"/>
      <c r="B849" s="22"/>
      <c r="C849" s="4"/>
      <c r="D849" s="4"/>
      <c r="E849" s="4"/>
      <c r="F849" s="26"/>
      <c r="G849" s="27"/>
      <c r="H849" s="26"/>
      <c r="I849" s="26"/>
      <c r="J849" s="26"/>
      <c r="K849" s="27"/>
    </row>
    <row r="850" spans="1:11" x14ac:dyDescent="0.25">
      <c r="A850" s="26">
        <v>7</v>
      </c>
      <c r="B850" s="22" t="s">
        <v>1261</v>
      </c>
      <c r="C850" s="4"/>
      <c r="D850" s="4"/>
      <c r="E850" s="4"/>
      <c r="F850" s="26"/>
      <c r="G850" s="27"/>
      <c r="H850" s="26"/>
      <c r="I850" s="26">
        <v>0</v>
      </c>
      <c r="J850" s="26"/>
      <c r="K850" s="27">
        <f>K848+C850+E850+G850-I850</f>
        <v>129245.82801039312</v>
      </c>
    </row>
    <row r="851" spans="1:11" x14ac:dyDescent="0.25">
      <c r="A851" s="26"/>
      <c r="B851" s="22"/>
      <c r="C851" s="4"/>
      <c r="D851" s="4"/>
      <c r="E851" s="4"/>
      <c r="F851" s="26"/>
      <c r="G851" s="27"/>
      <c r="H851" s="26"/>
      <c r="I851" s="26"/>
      <c r="J851" s="26"/>
      <c r="K851" s="27"/>
    </row>
    <row r="852" spans="1:11" x14ac:dyDescent="0.25">
      <c r="A852" s="26">
        <v>8</v>
      </c>
      <c r="B852" s="22" t="s">
        <v>1262</v>
      </c>
      <c r="C852" s="4"/>
      <c r="D852" s="4"/>
      <c r="E852" s="4"/>
      <c r="F852" s="26"/>
      <c r="G852" s="27"/>
      <c r="H852" s="26"/>
      <c r="I852" s="26">
        <v>0</v>
      </c>
      <c r="J852" s="26"/>
      <c r="K852" s="27">
        <f>K850+C852+E852+G852-I852</f>
        <v>129245.82801039312</v>
      </c>
    </row>
    <row r="853" spans="1:11" x14ac:dyDescent="0.25">
      <c r="A853" s="26"/>
      <c r="B853" s="22"/>
      <c r="C853" s="4"/>
      <c r="D853" s="4"/>
      <c r="E853" s="4"/>
      <c r="F853" s="26"/>
      <c r="G853" s="27"/>
      <c r="H853" s="26"/>
      <c r="I853" s="26"/>
      <c r="J853" s="26"/>
      <c r="K853" s="27"/>
    </row>
    <row r="854" spans="1:11" x14ac:dyDescent="0.25">
      <c r="A854" s="26">
        <v>9</v>
      </c>
      <c r="B854" s="22" t="s">
        <v>1263</v>
      </c>
      <c r="C854" s="4"/>
      <c r="D854" s="4"/>
      <c r="E854" s="4"/>
      <c r="F854" s="26"/>
      <c r="G854" s="27"/>
      <c r="H854" s="26"/>
      <c r="I854" s="26">
        <v>0</v>
      </c>
      <c r="J854" s="26"/>
      <c r="K854" s="27">
        <f>K852+C854+E854+G854-I854</f>
        <v>129245.82801039312</v>
      </c>
    </row>
    <row r="855" spans="1:11" x14ac:dyDescent="0.25">
      <c r="A855" s="26"/>
      <c r="B855" s="22"/>
      <c r="C855" s="4"/>
      <c r="D855" s="4"/>
      <c r="E855" s="4"/>
      <c r="F855" s="26"/>
      <c r="G855" s="27"/>
      <c r="H855" s="26"/>
      <c r="I855" s="26"/>
      <c r="J855" s="26"/>
      <c r="K855" s="27"/>
    </row>
    <row r="856" spans="1:11" x14ac:dyDescent="0.25">
      <c r="A856" s="26">
        <v>10</v>
      </c>
      <c r="B856" s="22" t="s">
        <v>1264</v>
      </c>
      <c r="C856" s="4"/>
      <c r="D856" s="4"/>
      <c r="E856" s="4"/>
      <c r="F856" s="26"/>
      <c r="G856" s="27"/>
      <c r="H856" s="26"/>
      <c r="I856" s="26">
        <v>0</v>
      </c>
      <c r="J856" s="26"/>
      <c r="K856" s="27">
        <f>K854+C856+E856+G856-I856</f>
        <v>129245.82801039312</v>
      </c>
    </row>
    <row r="857" spans="1:11" x14ac:dyDescent="0.25">
      <c r="A857" s="26"/>
      <c r="B857" s="22"/>
      <c r="C857" s="4"/>
      <c r="D857" s="4"/>
      <c r="E857" s="4"/>
      <c r="F857" s="26"/>
      <c r="G857" s="27"/>
      <c r="H857" s="26"/>
      <c r="I857" s="26"/>
      <c r="J857" s="26"/>
      <c r="K857" s="27"/>
    </row>
    <row r="858" spans="1:11" x14ac:dyDescent="0.25">
      <c r="A858" s="26">
        <v>11</v>
      </c>
      <c r="B858" s="22" t="s">
        <v>1265</v>
      </c>
      <c r="C858" s="4"/>
      <c r="D858" s="4"/>
      <c r="E858" s="4"/>
      <c r="F858" s="26"/>
      <c r="G858" s="27"/>
      <c r="H858" s="26"/>
      <c r="I858" s="26">
        <v>0</v>
      </c>
      <c r="J858" s="26"/>
      <c r="K858" s="27">
        <f>K856+C858+E858+G858-I858</f>
        <v>129245.82801039312</v>
      </c>
    </row>
    <row r="859" spans="1:11" x14ac:dyDescent="0.25">
      <c r="A859" s="26"/>
      <c r="B859" s="22"/>
      <c r="C859" s="4"/>
      <c r="D859" s="4"/>
      <c r="E859" s="4"/>
      <c r="F859" s="26"/>
      <c r="G859" s="27"/>
      <c r="H859" s="26"/>
      <c r="I859" s="26"/>
      <c r="J859" s="26"/>
      <c r="K859" s="27"/>
    </row>
    <row r="860" spans="1:11" x14ac:dyDescent="0.25">
      <c r="A860" s="26">
        <v>12</v>
      </c>
      <c r="B860" s="22" t="s">
        <v>1266</v>
      </c>
      <c r="C860" s="4"/>
      <c r="D860" s="4"/>
      <c r="E860" s="4"/>
      <c r="F860" s="26"/>
      <c r="G860" s="27"/>
      <c r="H860" s="26"/>
      <c r="I860" s="26">
        <v>0</v>
      </c>
      <c r="J860" s="26"/>
      <c r="K860" s="27">
        <f>K858+C860+E860+G860-I860</f>
        <v>129245.82801039312</v>
      </c>
    </row>
    <row r="861" spans="1:11" x14ac:dyDescent="0.25">
      <c r="A861" s="26"/>
      <c r="B861" s="22"/>
      <c r="C861" s="4"/>
      <c r="D861" s="4"/>
      <c r="E861" s="4"/>
      <c r="F861" s="26"/>
      <c r="G861" s="27"/>
      <c r="H861" s="26"/>
      <c r="I861" s="26"/>
      <c r="J861" s="26"/>
      <c r="K861" s="27"/>
    </row>
    <row r="862" spans="1:11" x14ac:dyDescent="0.25">
      <c r="A862" s="26"/>
      <c r="B862" s="22"/>
      <c r="C862" s="6">
        <f>SUM(C838:C861)</f>
        <v>7599</v>
      </c>
      <c r="D862" s="6"/>
      <c r="E862" s="6">
        <f>SUM(E838:E861)</f>
        <v>2322</v>
      </c>
      <c r="F862" s="28"/>
      <c r="G862" s="6">
        <f>SUM(G838:G861)</f>
        <v>4273.1180103931392</v>
      </c>
      <c r="H862" s="28"/>
      <c r="I862" s="6">
        <f>SUM(I838:I861)</f>
        <v>0</v>
      </c>
      <c r="J862" s="26"/>
      <c r="K862" s="27"/>
    </row>
    <row r="863" spans="1:11" x14ac:dyDescent="0.25">
      <c r="A863" s="24"/>
      <c r="B863" s="22"/>
      <c r="C863" s="26"/>
      <c r="D863" s="26"/>
      <c r="E863" s="26"/>
      <c r="F863" s="26"/>
      <c r="G863" s="26"/>
      <c r="H863" s="26"/>
      <c r="I863" s="26"/>
      <c r="J863" s="26"/>
      <c r="K863" s="26"/>
    </row>
    <row r="864" spans="1:11" x14ac:dyDescent="0.25">
      <c r="A864" s="24"/>
      <c r="B864" s="22" t="s">
        <v>173</v>
      </c>
      <c r="C864" s="29">
        <f>C862+C836</f>
        <v>89230</v>
      </c>
      <c r="D864" s="28"/>
      <c r="E864" s="29">
        <f>E862+E836</f>
        <v>18067</v>
      </c>
      <c r="F864" s="28"/>
      <c r="G864" s="29">
        <f>G862+G836</f>
        <v>21948.828010393139</v>
      </c>
      <c r="H864" s="28"/>
      <c r="I864" s="29">
        <f>I862+I836</f>
        <v>0</v>
      </c>
      <c r="J864" s="28"/>
      <c r="K864" s="30">
        <f>C864+E864+G864-I864</f>
        <v>129245.82801039313</v>
      </c>
    </row>
    <row r="865" spans="1:11" x14ac:dyDescent="0.25">
      <c r="A865" s="24"/>
      <c r="B865" s="22"/>
      <c r="C865" s="26"/>
      <c r="D865" s="26"/>
      <c r="E865" s="26"/>
      <c r="F865" s="26"/>
      <c r="G865" s="26"/>
      <c r="H865" s="26"/>
      <c r="I865" s="26"/>
      <c r="J865" s="26"/>
      <c r="K865" s="26"/>
    </row>
    <row r="866" spans="1:11" x14ac:dyDescent="0.25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</row>
    <row r="867" spans="1:11" ht="24" customHeight="1" x14ac:dyDescent="0.25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</row>
    <row r="868" spans="1:11" x14ac:dyDescent="0.25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</row>
    <row r="869" spans="1:11" x14ac:dyDescent="0.25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</row>
    <row r="870" spans="1:11" x14ac:dyDescent="0.25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</row>
    <row r="871" spans="1:11" ht="15.75" x14ac:dyDescent="0.25">
      <c r="A871" s="16"/>
      <c r="B871" s="17" t="s">
        <v>174</v>
      </c>
      <c r="C871" s="17"/>
      <c r="D871" s="17"/>
      <c r="E871" s="16"/>
      <c r="F871" s="16"/>
      <c r="G871" s="16"/>
      <c r="H871" s="16"/>
      <c r="I871" s="16"/>
      <c r="J871" s="16"/>
      <c r="K871" s="16"/>
    </row>
    <row r="872" spans="1:11" ht="15.75" x14ac:dyDescent="0.25">
      <c r="A872" s="16"/>
      <c r="B872" s="109" t="s">
        <v>175</v>
      </c>
      <c r="C872" s="109"/>
      <c r="D872" s="109"/>
      <c r="E872" s="16"/>
      <c r="F872" s="16"/>
      <c r="G872" s="16"/>
      <c r="H872" s="16"/>
      <c r="I872" s="16"/>
      <c r="J872" s="16"/>
      <c r="K872" s="16"/>
    </row>
    <row r="873" spans="1:11" ht="15.75" x14ac:dyDescent="0.25">
      <c r="A873" s="16"/>
      <c r="B873" s="17" t="s">
        <v>176</v>
      </c>
      <c r="C873" s="17"/>
      <c r="D873" s="17"/>
      <c r="E873" s="16"/>
      <c r="F873" s="16"/>
      <c r="G873" s="16"/>
      <c r="H873" s="16"/>
      <c r="I873" s="16"/>
      <c r="J873" s="16"/>
      <c r="K873" s="16"/>
    </row>
    <row r="874" spans="1:11" ht="15.75" x14ac:dyDescent="0.25">
      <c r="A874" s="16"/>
      <c r="B874" s="17"/>
      <c r="C874" s="17"/>
      <c r="D874" s="17"/>
      <c r="E874" s="16"/>
      <c r="F874" s="16"/>
      <c r="G874" s="16"/>
      <c r="H874" s="16"/>
      <c r="I874" s="16"/>
      <c r="J874" s="16"/>
      <c r="K874" s="16"/>
    </row>
    <row r="875" spans="1:11" x14ac:dyDescent="0.25">
      <c r="A875" s="16"/>
      <c r="B875" s="2" t="s">
        <v>24</v>
      </c>
      <c r="C875" s="16"/>
      <c r="D875" s="16"/>
      <c r="E875" s="18" t="s">
        <v>179</v>
      </c>
      <c r="F875" s="15"/>
      <c r="G875" s="19" t="s">
        <v>180</v>
      </c>
      <c r="H875" s="16"/>
      <c r="I875" s="16" t="s">
        <v>178</v>
      </c>
      <c r="J875" s="16"/>
      <c r="K875" s="5" t="s">
        <v>223</v>
      </c>
    </row>
    <row r="876" spans="1:11" x14ac:dyDescent="0.25">
      <c r="A876" s="16"/>
      <c r="B876" s="16"/>
      <c r="C876" s="16"/>
      <c r="D876" s="16"/>
      <c r="E876" s="11" t="s">
        <v>224</v>
      </c>
      <c r="F876" s="20"/>
      <c r="G876" s="11" t="s">
        <v>225</v>
      </c>
      <c r="H876" s="16"/>
      <c r="I876" s="16"/>
      <c r="J876" s="16"/>
      <c r="K876" s="16"/>
    </row>
    <row r="877" spans="1:11" ht="57" x14ac:dyDescent="0.25">
      <c r="A877" s="21" t="s">
        <v>74</v>
      </c>
      <c r="B877" s="22" t="s">
        <v>168</v>
      </c>
      <c r="C877" s="22" t="s">
        <v>64</v>
      </c>
      <c r="D877" s="22"/>
      <c r="E877" s="22" t="s">
        <v>164</v>
      </c>
      <c r="F877" s="22"/>
      <c r="G877" s="22" t="s">
        <v>165</v>
      </c>
      <c r="H877" s="22"/>
      <c r="I877" s="22" t="s">
        <v>166</v>
      </c>
      <c r="J877" s="23"/>
      <c r="K877" s="22" t="s">
        <v>167</v>
      </c>
    </row>
    <row r="878" spans="1:11" x14ac:dyDescent="0.25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</row>
    <row r="879" spans="1:11" x14ac:dyDescent="0.25">
      <c r="A879" s="24"/>
      <c r="B879" s="25" t="s">
        <v>169</v>
      </c>
      <c r="C879" s="26">
        <v>89138</v>
      </c>
      <c r="D879" s="26"/>
      <c r="E879" s="26">
        <v>73754</v>
      </c>
      <c r="F879" s="26"/>
      <c r="G879" s="27">
        <v>35206.43</v>
      </c>
      <c r="H879" s="26"/>
      <c r="I879" s="26">
        <v>0</v>
      </c>
      <c r="J879" s="26"/>
      <c r="K879" s="27">
        <f>C879+E879+G879-I879</f>
        <v>198098.43</v>
      </c>
    </row>
    <row r="880" spans="1:11" x14ac:dyDescent="0.25">
      <c r="A880" s="26"/>
      <c r="B880" s="24"/>
      <c r="C880" s="26"/>
      <c r="D880" s="26"/>
      <c r="E880" s="26"/>
      <c r="F880" s="26"/>
      <c r="G880" s="26"/>
      <c r="H880" s="26"/>
      <c r="I880" s="26"/>
      <c r="J880" s="26"/>
      <c r="K880" s="26"/>
    </row>
    <row r="881" spans="1:12" x14ac:dyDescent="0.25">
      <c r="A881" s="26">
        <v>1</v>
      </c>
      <c r="B881" s="22" t="s">
        <v>1255</v>
      </c>
      <c r="C881" s="4"/>
      <c r="D881" s="4"/>
      <c r="E881" s="4"/>
      <c r="F881" s="26"/>
      <c r="G881" s="27"/>
      <c r="H881" s="26"/>
      <c r="I881" s="26">
        <v>198098</v>
      </c>
      <c r="J881" s="26"/>
      <c r="K881" s="27">
        <f>K879+C881+E881+G881-I881</f>
        <v>0.42999999999301508</v>
      </c>
    </row>
    <row r="882" spans="1:12" x14ac:dyDescent="0.25">
      <c r="A882" s="26"/>
      <c r="B882" s="22"/>
      <c r="C882" s="26"/>
      <c r="D882" s="26"/>
      <c r="E882" s="26"/>
      <c r="F882" s="26"/>
      <c r="G882" s="26"/>
      <c r="H882" s="26"/>
      <c r="I882" s="26"/>
      <c r="J882" s="26"/>
      <c r="K882" s="26"/>
    </row>
    <row r="883" spans="1:12" x14ac:dyDescent="0.25">
      <c r="A883" s="26">
        <v>2</v>
      </c>
      <c r="B883" s="22" t="s">
        <v>1256</v>
      </c>
      <c r="C883" s="4"/>
      <c r="D883" s="4"/>
      <c r="E883" s="4"/>
      <c r="F883" s="26"/>
      <c r="G883" s="27"/>
      <c r="H883" s="26"/>
      <c r="I883" s="26">
        <v>0</v>
      </c>
      <c r="J883" s="26"/>
      <c r="K883" s="27">
        <f>K881+C883+E883+G883-I883</f>
        <v>0.42999999999301508</v>
      </c>
    </row>
    <row r="884" spans="1:12" x14ac:dyDescent="0.25">
      <c r="A884" s="26"/>
      <c r="B884" s="22"/>
      <c r="C884" s="4"/>
      <c r="D884" s="4"/>
      <c r="E884" s="4"/>
      <c r="F884" s="26"/>
      <c r="G884" s="27"/>
      <c r="H884" s="26"/>
      <c r="I884" s="26"/>
      <c r="J884" s="26"/>
      <c r="K884" s="27"/>
    </row>
    <row r="885" spans="1:12" x14ac:dyDescent="0.25">
      <c r="A885" s="26"/>
      <c r="B885" s="22"/>
      <c r="C885" s="4"/>
      <c r="D885" s="4"/>
      <c r="E885" s="4"/>
      <c r="F885" s="26"/>
      <c r="G885" s="27"/>
      <c r="H885" s="26"/>
      <c r="I885" s="26"/>
      <c r="J885" s="26"/>
      <c r="K885" s="27"/>
    </row>
    <row r="886" spans="1:12" x14ac:dyDescent="0.25">
      <c r="A886" s="26"/>
      <c r="B886" s="22"/>
      <c r="C886" s="6">
        <f>SUM(C881:C885)</f>
        <v>0</v>
      </c>
      <c r="D886" s="6"/>
      <c r="E886" s="6">
        <f>SUM(E881:E885)</f>
        <v>0</v>
      </c>
      <c r="F886" s="28"/>
      <c r="G886" s="6">
        <f>SUM(G881:G885)</f>
        <v>0</v>
      </c>
      <c r="H886" s="28"/>
      <c r="I886" s="6">
        <f>SUM(I881:I885)</f>
        <v>198098</v>
      </c>
      <c r="J886" s="26"/>
      <c r="K886" s="27"/>
    </row>
    <row r="887" spans="1:12" x14ac:dyDescent="0.25">
      <c r="A887" s="24"/>
      <c r="B887" s="22"/>
      <c r="C887" s="26"/>
      <c r="D887" s="26"/>
      <c r="E887" s="26"/>
      <c r="F887" s="26"/>
      <c r="G887" s="26"/>
      <c r="H887" s="26"/>
      <c r="I887" s="26"/>
      <c r="J887" s="26"/>
      <c r="K887" s="26"/>
    </row>
    <row r="888" spans="1:12" x14ac:dyDescent="0.25">
      <c r="A888" s="24"/>
      <c r="B888" s="22" t="s">
        <v>173</v>
      </c>
      <c r="C888" s="29">
        <f>C886+C879</f>
        <v>89138</v>
      </c>
      <c r="D888" s="28"/>
      <c r="E888" s="29">
        <f>E886+E879</f>
        <v>73754</v>
      </c>
      <c r="F888" s="28"/>
      <c r="G888" s="29">
        <f>G886+G879</f>
        <v>35206.43</v>
      </c>
      <c r="H888" s="28"/>
      <c r="I888" s="29">
        <f>I886+I879</f>
        <v>198098</v>
      </c>
      <c r="J888" s="28"/>
      <c r="K888" s="30">
        <f>C888+E888+G888-I888</f>
        <v>0.42999999999301508</v>
      </c>
      <c r="L888" t="s">
        <v>361</v>
      </c>
    </row>
    <row r="889" spans="1:12" ht="36.75" customHeight="1" x14ac:dyDescent="0.25">
      <c r="A889" s="24"/>
      <c r="B889" s="22"/>
      <c r="C889" s="26" t="s">
        <v>355</v>
      </c>
      <c r="D889" s="26"/>
      <c r="E889" s="26"/>
      <c r="F889" s="26"/>
      <c r="G889" s="26"/>
      <c r="H889" s="26"/>
      <c r="I889" s="26"/>
      <c r="J889" s="26"/>
      <c r="K889" s="26"/>
      <c r="L889" t="s">
        <v>362</v>
      </c>
    </row>
    <row r="890" spans="1:12" x14ac:dyDescent="0.25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</row>
    <row r="891" spans="1:12" x14ac:dyDescent="0.25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</row>
    <row r="892" spans="1:12" x14ac:dyDescent="0.25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</row>
    <row r="893" spans="1:12" x14ac:dyDescent="0.25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</row>
    <row r="894" spans="1:12" x14ac:dyDescent="0.25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</row>
    <row r="895" spans="1:12" ht="15.75" x14ac:dyDescent="0.25">
      <c r="A895" s="16"/>
      <c r="B895" s="17" t="s">
        <v>174</v>
      </c>
      <c r="C895" s="17"/>
      <c r="D895" s="17"/>
      <c r="E895" s="16"/>
      <c r="F895" s="16"/>
      <c r="G895" s="16"/>
      <c r="H895" s="16"/>
      <c r="I895" s="16"/>
      <c r="J895" s="16"/>
      <c r="K895" s="16"/>
    </row>
    <row r="896" spans="1:12" ht="15.75" x14ac:dyDescent="0.25">
      <c r="A896" s="16"/>
      <c r="B896" s="109" t="s">
        <v>175</v>
      </c>
      <c r="C896" s="109"/>
      <c r="D896" s="109"/>
      <c r="E896" s="16"/>
      <c r="F896" s="16"/>
      <c r="G896" s="16"/>
      <c r="H896" s="16"/>
      <c r="I896" s="16"/>
      <c r="J896" s="16"/>
      <c r="K896" s="16"/>
    </row>
    <row r="897" spans="1:11" ht="15.75" x14ac:dyDescent="0.25">
      <c r="A897" s="16"/>
      <c r="B897" s="17" t="s">
        <v>176</v>
      </c>
      <c r="C897" s="17"/>
      <c r="D897" s="17"/>
      <c r="E897" s="16"/>
      <c r="F897" s="16"/>
      <c r="G897" s="16"/>
      <c r="H897" s="16"/>
      <c r="I897" s="16"/>
      <c r="J897" s="16"/>
      <c r="K897" s="16"/>
    </row>
    <row r="898" spans="1:11" ht="15.75" x14ac:dyDescent="0.25">
      <c r="A898" s="16"/>
      <c r="B898" s="17"/>
      <c r="C898" s="17"/>
      <c r="D898" s="17"/>
      <c r="E898" s="16"/>
      <c r="F898" s="16"/>
      <c r="G898" s="16"/>
      <c r="H898" s="16"/>
      <c r="I898" s="16"/>
      <c r="J898" s="16"/>
      <c r="K898" s="16"/>
    </row>
    <row r="899" spans="1:11" x14ac:dyDescent="0.25">
      <c r="A899" s="16"/>
      <c r="B899" s="2" t="s">
        <v>139</v>
      </c>
      <c r="C899" s="16"/>
      <c r="D899" s="16"/>
      <c r="E899" s="18" t="s">
        <v>179</v>
      </c>
      <c r="F899" s="15"/>
      <c r="G899" s="19" t="s">
        <v>180</v>
      </c>
      <c r="H899" s="16"/>
      <c r="I899" s="16" t="s">
        <v>178</v>
      </c>
      <c r="J899" s="16"/>
      <c r="K899" s="5" t="s">
        <v>266</v>
      </c>
    </row>
    <row r="900" spans="1:11" x14ac:dyDescent="0.25">
      <c r="A900" s="16"/>
      <c r="B900" s="16"/>
      <c r="C900" s="16"/>
      <c r="D900" s="16"/>
      <c r="E900" s="11" t="s">
        <v>226</v>
      </c>
      <c r="F900" s="20"/>
      <c r="G900" s="11" t="s">
        <v>227</v>
      </c>
      <c r="H900" s="16"/>
      <c r="I900" s="16"/>
      <c r="J900" s="16"/>
      <c r="K900" s="16"/>
    </row>
    <row r="901" spans="1:11" ht="57" x14ac:dyDescent="0.25">
      <c r="A901" s="21" t="s">
        <v>74</v>
      </c>
      <c r="B901" s="22" t="s">
        <v>168</v>
      </c>
      <c r="C901" s="22" t="s">
        <v>64</v>
      </c>
      <c r="D901" s="22"/>
      <c r="E901" s="22" t="s">
        <v>164</v>
      </c>
      <c r="F901" s="22"/>
      <c r="G901" s="22" t="s">
        <v>165</v>
      </c>
      <c r="H901" s="22"/>
      <c r="I901" s="22" t="s">
        <v>166</v>
      </c>
      <c r="J901" s="23"/>
      <c r="K901" s="22" t="s">
        <v>167</v>
      </c>
    </row>
    <row r="902" spans="1:11" x14ac:dyDescent="0.25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</row>
    <row r="903" spans="1:11" x14ac:dyDescent="0.25">
      <c r="A903" s="24"/>
      <c r="B903" s="25" t="s">
        <v>169</v>
      </c>
      <c r="C903" s="26">
        <v>70140</v>
      </c>
      <c r="D903" s="26"/>
      <c r="E903" s="26">
        <v>21506</v>
      </c>
      <c r="F903" s="26"/>
      <c r="G903" s="26">
        <v>24551</v>
      </c>
      <c r="H903" s="26"/>
      <c r="I903" s="26">
        <v>0</v>
      </c>
      <c r="J903" s="26"/>
      <c r="K903" s="26">
        <f>C903+E903+G903-I903</f>
        <v>116197</v>
      </c>
    </row>
    <row r="904" spans="1:11" x14ac:dyDescent="0.25">
      <c r="A904" s="26"/>
      <c r="B904" s="24"/>
      <c r="C904" s="26"/>
      <c r="D904" s="26"/>
      <c r="E904" s="26"/>
      <c r="F904" s="26"/>
      <c r="G904" s="26"/>
      <c r="H904" s="26"/>
      <c r="I904" s="26"/>
      <c r="J904" s="26"/>
      <c r="K904" s="26"/>
    </row>
    <row r="905" spans="1:11" x14ac:dyDescent="0.25">
      <c r="A905" s="26">
        <v>1</v>
      </c>
      <c r="B905" s="22" t="s">
        <v>1255</v>
      </c>
      <c r="C905" s="4">
        <v>1294</v>
      </c>
      <c r="D905" s="4"/>
      <c r="E905" s="4">
        <v>396</v>
      </c>
      <c r="F905" s="26"/>
      <c r="G905" s="27">
        <f>K903*8.5%/12</f>
        <v>823.06208333333336</v>
      </c>
      <c r="H905" s="26"/>
      <c r="I905" s="26">
        <v>0</v>
      </c>
      <c r="J905" s="26"/>
      <c r="K905" s="27">
        <f>K903+C905+E905+G905-I905</f>
        <v>118710.06208333334</v>
      </c>
    </row>
    <row r="906" spans="1:11" x14ac:dyDescent="0.25">
      <c r="A906" s="26"/>
      <c r="B906" s="22"/>
      <c r="C906" s="26"/>
      <c r="D906" s="26"/>
      <c r="E906" s="26"/>
      <c r="F906" s="26"/>
      <c r="G906" s="26"/>
      <c r="H906" s="26"/>
      <c r="I906" s="26"/>
      <c r="J906" s="26"/>
      <c r="K906" s="26"/>
    </row>
    <row r="907" spans="1:11" x14ac:dyDescent="0.25">
      <c r="A907" s="26">
        <v>2</v>
      </c>
      <c r="B907" s="22" t="s">
        <v>1256</v>
      </c>
      <c r="C907" s="98">
        <v>911</v>
      </c>
      <c r="D907" s="4"/>
      <c r="E907" s="98">
        <v>279</v>
      </c>
      <c r="F907" s="26"/>
      <c r="G907" s="27">
        <f>K905*8.5%/12</f>
        <v>840.86293975694446</v>
      </c>
      <c r="H907" s="26"/>
      <c r="I907" s="26">
        <v>0</v>
      </c>
      <c r="J907" s="26"/>
      <c r="K907" s="27">
        <f>K905+C907+E907+G907-I907</f>
        <v>120740.92502309028</v>
      </c>
    </row>
    <row r="908" spans="1:11" x14ac:dyDescent="0.25">
      <c r="A908" s="26"/>
      <c r="B908" s="22"/>
      <c r="C908" s="4"/>
      <c r="D908" s="4"/>
      <c r="E908" s="4"/>
      <c r="F908" s="26"/>
      <c r="G908" s="27"/>
      <c r="H908" s="26"/>
      <c r="I908" s="26"/>
      <c r="J908" s="26"/>
      <c r="K908" s="27"/>
    </row>
    <row r="909" spans="1:11" x14ac:dyDescent="0.25">
      <c r="A909" s="26">
        <v>3</v>
      </c>
      <c r="B909" s="22" t="s">
        <v>1257</v>
      </c>
      <c r="C909" s="4">
        <v>1294</v>
      </c>
      <c r="D909" s="4"/>
      <c r="E909" s="4">
        <v>396</v>
      </c>
      <c r="F909" s="26"/>
      <c r="G909" s="27">
        <f>K907*8.5%/12</f>
        <v>855.24821891355623</v>
      </c>
      <c r="H909" s="26"/>
      <c r="I909" s="26">
        <v>0</v>
      </c>
      <c r="J909" s="26"/>
      <c r="K909" s="27">
        <f>K907+C909+E909+G909-I909</f>
        <v>123286.17324200385</v>
      </c>
    </row>
    <row r="910" spans="1:11" x14ac:dyDescent="0.25">
      <c r="A910" s="26"/>
      <c r="B910" s="22"/>
      <c r="C910" s="4"/>
      <c r="D910" s="4"/>
      <c r="E910" s="4"/>
      <c r="F910" s="26"/>
      <c r="G910" s="27"/>
      <c r="H910" s="26"/>
      <c r="I910" s="26"/>
      <c r="J910" s="26"/>
      <c r="K910" s="27"/>
    </row>
    <row r="911" spans="1:11" x14ac:dyDescent="0.25">
      <c r="A911" s="26">
        <v>4</v>
      </c>
      <c r="B911" s="22" t="s">
        <v>1258</v>
      </c>
      <c r="C911" s="4">
        <v>1294</v>
      </c>
      <c r="D911" s="4"/>
      <c r="E911" s="4">
        <v>396</v>
      </c>
      <c r="F911" s="26"/>
      <c r="G911" s="27">
        <f>K909*8.5%/12</f>
        <v>873.27706046419405</v>
      </c>
      <c r="H911" s="26"/>
      <c r="I911" s="26">
        <v>0</v>
      </c>
      <c r="J911" s="26"/>
      <c r="K911" s="27">
        <f>K909+C911+E911+G911-I911</f>
        <v>125849.45030246805</v>
      </c>
    </row>
    <row r="912" spans="1:11" x14ac:dyDescent="0.25">
      <c r="A912" s="26"/>
      <c r="B912" s="22"/>
      <c r="C912" s="4"/>
      <c r="D912" s="4"/>
      <c r="E912" s="4"/>
      <c r="F912" s="26"/>
      <c r="G912" s="27"/>
      <c r="H912" s="26"/>
      <c r="I912" s="26"/>
      <c r="J912" s="26"/>
      <c r="K912" s="27"/>
    </row>
    <row r="913" spans="1:11" x14ac:dyDescent="0.25">
      <c r="A913" s="26">
        <v>5</v>
      </c>
      <c r="B913" s="22" t="s">
        <v>1259</v>
      </c>
      <c r="C913" s="70">
        <v>1294</v>
      </c>
      <c r="D913" s="70"/>
      <c r="E913" s="70">
        <v>396</v>
      </c>
      <c r="F913" s="71"/>
      <c r="G913" s="72">
        <f>K911*8.5%/12</f>
        <v>891.43360630914867</v>
      </c>
      <c r="H913" s="71"/>
      <c r="I913" s="71">
        <v>0</v>
      </c>
      <c r="J913" s="71"/>
      <c r="K913" s="72">
        <f>K911+C913+E913+G913-I913</f>
        <v>128430.88390877719</v>
      </c>
    </row>
    <row r="914" spans="1:11" x14ac:dyDescent="0.25">
      <c r="A914" s="26"/>
      <c r="B914" s="22"/>
      <c r="C914" s="4"/>
      <c r="D914" s="4"/>
      <c r="E914" s="4"/>
      <c r="F914" s="26"/>
      <c r="G914" s="27"/>
      <c r="H914" s="26"/>
      <c r="I914" s="26"/>
      <c r="J914" s="26"/>
      <c r="K914" s="27"/>
    </row>
    <row r="915" spans="1:11" x14ac:dyDescent="0.25">
      <c r="A915" s="26">
        <v>6</v>
      </c>
      <c r="B915" s="22" t="s">
        <v>1260</v>
      </c>
      <c r="C915" s="4"/>
      <c r="D915" s="4"/>
      <c r="E915" s="4"/>
      <c r="F915" s="26"/>
      <c r="G915" s="27"/>
      <c r="H915" s="26"/>
      <c r="I915" s="26">
        <v>0</v>
      </c>
      <c r="J915" s="26"/>
      <c r="K915" s="27">
        <f>K913+C915+E915+G915-I915</f>
        <v>128430.88390877719</v>
      </c>
    </row>
    <row r="916" spans="1:11" x14ac:dyDescent="0.25">
      <c r="A916" s="26"/>
      <c r="B916" s="22"/>
      <c r="C916" s="4"/>
      <c r="D916" s="4"/>
      <c r="E916" s="4"/>
      <c r="F916" s="26"/>
      <c r="G916" s="27"/>
      <c r="H916" s="26"/>
      <c r="I916" s="26"/>
      <c r="J916" s="26"/>
      <c r="K916" s="27"/>
    </row>
    <row r="917" spans="1:11" x14ac:dyDescent="0.25">
      <c r="A917" s="26">
        <v>7</v>
      </c>
      <c r="B917" s="22" t="s">
        <v>1261</v>
      </c>
      <c r="C917" s="4"/>
      <c r="D917" s="4"/>
      <c r="E917" s="4"/>
      <c r="F917" s="26"/>
      <c r="G917" s="27"/>
      <c r="H917" s="26"/>
      <c r="I917" s="26">
        <v>0</v>
      </c>
      <c r="J917" s="26"/>
      <c r="K917" s="27">
        <f>K915+C917+E917+G917-I917</f>
        <v>128430.88390877719</v>
      </c>
    </row>
    <row r="918" spans="1:11" x14ac:dyDescent="0.25">
      <c r="A918" s="26"/>
      <c r="B918" s="22"/>
      <c r="C918" s="4"/>
      <c r="D918" s="4"/>
      <c r="E918" s="4"/>
      <c r="F918" s="26"/>
      <c r="G918" s="27"/>
      <c r="H918" s="26"/>
      <c r="I918" s="26"/>
      <c r="J918" s="26"/>
      <c r="K918" s="27"/>
    </row>
    <row r="919" spans="1:11" x14ac:dyDescent="0.25">
      <c r="A919" s="26">
        <v>8</v>
      </c>
      <c r="B919" s="22" t="s">
        <v>1262</v>
      </c>
      <c r="C919" s="4"/>
      <c r="D919" s="4"/>
      <c r="E919" s="4"/>
      <c r="F919" s="26"/>
      <c r="G919" s="27"/>
      <c r="H919" s="26"/>
      <c r="I919" s="26">
        <v>0</v>
      </c>
      <c r="J919" s="26"/>
      <c r="K919" s="27">
        <f>K917+C919+E919+G919-I919</f>
        <v>128430.88390877719</v>
      </c>
    </row>
    <row r="920" spans="1:11" x14ac:dyDescent="0.25">
      <c r="A920" s="26"/>
      <c r="B920" s="22"/>
      <c r="C920" s="4"/>
      <c r="D920" s="4"/>
      <c r="E920" s="4"/>
      <c r="F920" s="26"/>
      <c r="G920" s="27"/>
      <c r="H920" s="26"/>
      <c r="I920" s="26"/>
      <c r="J920" s="26"/>
      <c r="K920" s="27"/>
    </row>
    <row r="921" spans="1:11" x14ac:dyDescent="0.25">
      <c r="A921" s="26">
        <v>9</v>
      </c>
      <c r="B921" s="22" t="s">
        <v>1263</v>
      </c>
      <c r="C921" s="4"/>
      <c r="D921" s="4"/>
      <c r="E921" s="4"/>
      <c r="F921" s="26"/>
      <c r="G921" s="27"/>
      <c r="H921" s="26"/>
      <c r="I921" s="26">
        <v>0</v>
      </c>
      <c r="J921" s="26"/>
      <c r="K921" s="27">
        <f>K919+C921+E921+G921-I921</f>
        <v>128430.88390877719</v>
      </c>
    </row>
    <row r="922" spans="1:11" x14ac:dyDescent="0.25">
      <c r="A922" s="26"/>
      <c r="B922" s="22"/>
      <c r="C922" s="4"/>
      <c r="D922" s="4"/>
      <c r="E922" s="4"/>
      <c r="F922" s="26"/>
      <c r="G922" s="27"/>
      <c r="H922" s="26"/>
      <c r="I922" s="26"/>
      <c r="J922" s="26"/>
      <c r="K922" s="27"/>
    </row>
    <row r="923" spans="1:11" x14ac:dyDescent="0.25">
      <c r="A923" s="26">
        <v>10</v>
      </c>
      <c r="B923" s="22" t="s">
        <v>1264</v>
      </c>
      <c r="C923" s="4"/>
      <c r="D923" s="4"/>
      <c r="E923" s="4"/>
      <c r="F923" s="26"/>
      <c r="G923" s="27"/>
      <c r="H923" s="26"/>
      <c r="I923" s="26">
        <v>0</v>
      </c>
      <c r="J923" s="26"/>
      <c r="K923" s="27">
        <f>K921+C923+E923+G923-I923</f>
        <v>128430.88390877719</v>
      </c>
    </row>
    <row r="924" spans="1:11" x14ac:dyDescent="0.25">
      <c r="A924" s="26"/>
      <c r="B924" s="22"/>
      <c r="C924" s="4"/>
      <c r="D924" s="4"/>
      <c r="E924" s="4"/>
      <c r="F924" s="26"/>
      <c r="G924" s="27"/>
      <c r="H924" s="26"/>
      <c r="I924" s="26"/>
      <c r="J924" s="26"/>
      <c r="K924" s="27"/>
    </row>
    <row r="925" spans="1:11" x14ac:dyDescent="0.25">
      <c r="A925" s="26">
        <v>11</v>
      </c>
      <c r="B925" s="22" t="s">
        <v>1265</v>
      </c>
      <c r="C925" s="4"/>
      <c r="D925" s="4"/>
      <c r="E925" s="4"/>
      <c r="F925" s="26"/>
      <c r="G925" s="27"/>
      <c r="H925" s="26"/>
      <c r="I925" s="26">
        <v>0</v>
      </c>
      <c r="J925" s="26"/>
      <c r="K925" s="27">
        <f>K923+C925+E925+G925-I925</f>
        <v>128430.88390877719</v>
      </c>
    </row>
    <row r="926" spans="1:11" x14ac:dyDescent="0.25">
      <c r="A926" s="26"/>
      <c r="B926" s="22"/>
      <c r="C926" s="4"/>
      <c r="D926" s="4"/>
      <c r="E926" s="4"/>
      <c r="F926" s="26"/>
      <c r="G926" s="27"/>
      <c r="H926" s="26"/>
      <c r="I926" s="26"/>
      <c r="J926" s="26"/>
      <c r="K926" s="27"/>
    </row>
    <row r="927" spans="1:11" x14ac:dyDescent="0.25">
      <c r="A927" s="26">
        <v>12</v>
      </c>
      <c r="B927" s="22" t="s">
        <v>1266</v>
      </c>
      <c r="C927" s="4"/>
      <c r="D927" s="4"/>
      <c r="E927" s="4"/>
      <c r="F927" s="26"/>
      <c r="G927" s="27"/>
      <c r="H927" s="26"/>
      <c r="I927" s="26">
        <v>0</v>
      </c>
      <c r="J927" s="26"/>
      <c r="K927" s="27">
        <f>K925+C927+E927+G927-I927</f>
        <v>128430.88390877719</v>
      </c>
    </row>
    <row r="928" spans="1:11" x14ac:dyDescent="0.25">
      <c r="A928" s="26"/>
      <c r="B928" s="22"/>
      <c r="C928" s="4"/>
      <c r="D928" s="4"/>
      <c r="E928" s="4"/>
      <c r="F928" s="26"/>
      <c r="G928" s="27"/>
      <c r="H928" s="26"/>
      <c r="I928" s="26"/>
      <c r="J928" s="26"/>
      <c r="K928" s="27"/>
    </row>
    <row r="929" spans="1:11" x14ac:dyDescent="0.25">
      <c r="A929" s="26"/>
      <c r="B929" s="22"/>
      <c r="C929" s="6">
        <f>SUM(C905:C928)</f>
        <v>6087</v>
      </c>
      <c r="D929" s="6"/>
      <c r="E929" s="6">
        <f>SUM(E905:E928)</f>
        <v>1863</v>
      </c>
      <c r="F929" s="28"/>
      <c r="G929" s="6">
        <f>SUM(G905:G928)</f>
        <v>4283.8839087771776</v>
      </c>
      <c r="H929" s="28"/>
      <c r="I929" s="6">
        <f>SUM(I905:I928)</f>
        <v>0</v>
      </c>
      <c r="J929" s="26"/>
      <c r="K929" s="27"/>
    </row>
    <row r="930" spans="1:11" x14ac:dyDescent="0.25">
      <c r="A930" s="24"/>
      <c r="B930" s="22"/>
      <c r="C930" s="26"/>
      <c r="D930" s="26"/>
      <c r="E930" s="26"/>
      <c r="F930" s="26"/>
      <c r="G930" s="26"/>
      <c r="H930" s="26"/>
      <c r="I930" s="26"/>
      <c r="J930" s="26"/>
      <c r="K930" s="26"/>
    </row>
    <row r="931" spans="1:11" x14ac:dyDescent="0.25">
      <c r="A931" s="24"/>
      <c r="B931" s="22" t="s">
        <v>173</v>
      </c>
      <c r="C931" s="29">
        <f>C929+C903</f>
        <v>76227</v>
      </c>
      <c r="D931" s="28"/>
      <c r="E931" s="29">
        <f>E929+E903</f>
        <v>23369</v>
      </c>
      <c r="F931" s="28"/>
      <c r="G931" s="29">
        <f>G929+G903</f>
        <v>28834.883908777178</v>
      </c>
      <c r="H931" s="28"/>
      <c r="I931" s="29">
        <f>I929+I903</f>
        <v>0</v>
      </c>
      <c r="J931" s="28"/>
      <c r="K931" s="30">
        <f>C931+E931+G931-I931</f>
        <v>128430.88390877718</v>
      </c>
    </row>
    <row r="932" spans="1:11" x14ac:dyDescent="0.25">
      <c r="A932" s="24"/>
      <c r="B932" s="22"/>
      <c r="C932" s="26"/>
      <c r="D932" s="26"/>
      <c r="E932" s="26"/>
      <c r="F932" s="26"/>
      <c r="G932" s="26"/>
      <c r="H932" s="26"/>
      <c r="I932" s="26"/>
      <c r="J932" s="26"/>
      <c r="K932" s="26"/>
    </row>
    <row r="933" spans="1:11" x14ac:dyDescent="0.25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</row>
    <row r="934" spans="1:11" x14ac:dyDescent="0.25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</row>
    <row r="935" spans="1:11" x14ac:dyDescent="0.2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</row>
    <row r="936" spans="1:11" x14ac:dyDescent="0.25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</row>
    <row r="937" spans="1:11" x14ac:dyDescent="0.25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</row>
    <row r="938" spans="1:11" x14ac:dyDescent="0.25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</row>
    <row r="939" spans="1:11" ht="15.75" x14ac:dyDescent="0.25">
      <c r="A939" s="16"/>
      <c r="B939" s="17" t="s">
        <v>174</v>
      </c>
      <c r="C939" s="17"/>
      <c r="D939" s="17"/>
      <c r="E939" s="16"/>
      <c r="F939" s="16"/>
      <c r="G939" s="16"/>
      <c r="H939" s="16"/>
      <c r="I939" s="16"/>
      <c r="J939" s="16"/>
      <c r="K939" s="16"/>
    </row>
    <row r="940" spans="1:11" ht="15.75" x14ac:dyDescent="0.25">
      <c r="A940" s="16"/>
      <c r="B940" s="109" t="s">
        <v>175</v>
      </c>
      <c r="C940" s="109"/>
      <c r="D940" s="109"/>
      <c r="E940" s="16"/>
      <c r="F940" s="16"/>
      <c r="G940" s="16"/>
      <c r="H940" s="16"/>
      <c r="I940" s="16"/>
      <c r="J940" s="16"/>
      <c r="K940" s="16"/>
    </row>
    <row r="941" spans="1:11" ht="15.75" x14ac:dyDescent="0.25">
      <c r="A941" s="16"/>
      <c r="B941" s="17" t="s">
        <v>176</v>
      </c>
      <c r="C941" s="17"/>
      <c r="D941" s="17"/>
      <c r="E941" s="16"/>
      <c r="F941" s="16"/>
      <c r="G941" s="16"/>
      <c r="H941" s="16"/>
      <c r="I941" s="16"/>
      <c r="J941" s="16"/>
      <c r="K941" s="16"/>
    </row>
    <row r="942" spans="1:11" ht="15.75" x14ac:dyDescent="0.25">
      <c r="A942" s="16"/>
      <c r="B942" s="17"/>
      <c r="C942" s="17"/>
      <c r="D942" s="17"/>
      <c r="E942" s="16"/>
      <c r="F942" s="16"/>
      <c r="G942" s="16"/>
      <c r="H942" s="16"/>
      <c r="I942" s="16"/>
      <c r="J942" s="16"/>
      <c r="K942" s="16"/>
    </row>
    <row r="943" spans="1:11" x14ac:dyDescent="0.25">
      <c r="A943" s="16"/>
      <c r="B943" s="2" t="s">
        <v>140</v>
      </c>
      <c r="C943" s="16"/>
      <c r="D943" s="16"/>
      <c r="E943" s="18" t="s">
        <v>179</v>
      </c>
      <c r="F943" s="15"/>
      <c r="G943" s="19" t="s">
        <v>180</v>
      </c>
      <c r="H943" s="16"/>
      <c r="I943" s="16" t="s">
        <v>178</v>
      </c>
      <c r="J943" s="16"/>
      <c r="K943" s="5" t="s">
        <v>109</v>
      </c>
    </row>
    <row r="944" spans="1:11" x14ac:dyDescent="0.25">
      <c r="A944" s="16"/>
      <c r="B944" s="16"/>
      <c r="C944" s="16"/>
      <c r="D944" s="16"/>
      <c r="E944" s="11" t="s">
        <v>226</v>
      </c>
      <c r="F944" s="20"/>
      <c r="G944" s="11" t="s">
        <v>228</v>
      </c>
      <c r="H944" s="16"/>
      <c r="I944" s="16"/>
      <c r="J944" s="16"/>
      <c r="K944" s="16"/>
    </row>
    <row r="945" spans="1:11" ht="57" x14ac:dyDescent="0.25">
      <c r="A945" s="21" t="s">
        <v>74</v>
      </c>
      <c r="B945" s="22" t="s">
        <v>168</v>
      </c>
      <c r="C945" s="22" t="s">
        <v>64</v>
      </c>
      <c r="D945" s="22"/>
      <c r="E945" s="22" t="s">
        <v>164</v>
      </c>
      <c r="F945" s="22"/>
      <c r="G945" s="22" t="s">
        <v>165</v>
      </c>
      <c r="H945" s="22"/>
      <c r="I945" s="22" t="s">
        <v>166</v>
      </c>
      <c r="J945" s="23"/>
      <c r="K945" s="22" t="s">
        <v>167</v>
      </c>
    </row>
    <row r="946" spans="1:11" x14ac:dyDescent="0.25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</row>
    <row r="947" spans="1:11" x14ac:dyDescent="0.25">
      <c r="A947" s="24"/>
      <c r="B947" s="25" t="s">
        <v>169</v>
      </c>
      <c r="C947" s="26">
        <v>92062</v>
      </c>
      <c r="D947" s="26"/>
      <c r="E947" s="26">
        <v>28213</v>
      </c>
      <c r="F947" s="26"/>
      <c r="G947" s="27">
        <v>33262.79</v>
      </c>
      <c r="H947" s="26"/>
      <c r="I947" s="26">
        <v>0</v>
      </c>
      <c r="J947" s="26"/>
      <c r="K947" s="27">
        <f>C947+E947+G947-I947</f>
        <v>153537.79</v>
      </c>
    </row>
    <row r="948" spans="1:11" x14ac:dyDescent="0.25">
      <c r="A948" s="26"/>
      <c r="B948" s="24"/>
      <c r="C948" s="26"/>
      <c r="D948" s="26"/>
      <c r="E948" s="26"/>
      <c r="F948" s="26"/>
      <c r="G948" s="26"/>
      <c r="H948" s="26"/>
      <c r="I948" s="26"/>
      <c r="J948" s="26"/>
      <c r="K948" s="26"/>
    </row>
    <row r="949" spans="1:11" x14ac:dyDescent="0.25">
      <c r="A949" s="26">
        <v>1</v>
      </c>
      <c r="B949" s="22" t="s">
        <v>1255</v>
      </c>
      <c r="C949" s="4">
        <v>1410</v>
      </c>
      <c r="D949" s="4"/>
      <c r="E949" s="4">
        <v>431</v>
      </c>
      <c r="F949" s="26"/>
      <c r="G949" s="27">
        <f>K947*8.5%/12</f>
        <v>1087.5593458333335</v>
      </c>
      <c r="H949" s="26"/>
      <c r="I949" s="26">
        <v>0</v>
      </c>
      <c r="J949" s="26"/>
      <c r="K949" s="27">
        <f>K947+C949+E949+G949-I949</f>
        <v>156466.34934583335</v>
      </c>
    </row>
    <row r="950" spans="1:11" x14ac:dyDescent="0.25">
      <c r="A950" s="26"/>
      <c r="B950" s="22"/>
      <c r="C950" s="26"/>
      <c r="D950" s="26"/>
      <c r="E950" s="26"/>
      <c r="F950" s="26"/>
      <c r="G950" s="26"/>
      <c r="H950" s="26"/>
      <c r="I950" s="26"/>
      <c r="J950" s="26"/>
      <c r="K950" s="26"/>
    </row>
    <row r="951" spans="1:11" x14ac:dyDescent="0.25">
      <c r="A951" s="26">
        <v>2</v>
      </c>
      <c r="B951" s="22" t="s">
        <v>1256</v>
      </c>
      <c r="C951" s="98">
        <v>1282</v>
      </c>
      <c r="D951" s="4"/>
      <c r="E951" s="4">
        <v>392</v>
      </c>
      <c r="F951" s="26"/>
      <c r="G951" s="27">
        <f>K949*8.5%/12</f>
        <v>1108.3033078663195</v>
      </c>
      <c r="H951" s="26"/>
      <c r="I951" s="26">
        <v>0</v>
      </c>
      <c r="J951" s="26"/>
      <c r="K951" s="27">
        <f>K949+C951+E951+G951-I951</f>
        <v>159248.65265369968</v>
      </c>
    </row>
    <row r="952" spans="1:11" x14ac:dyDescent="0.25">
      <c r="A952" s="26"/>
      <c r="B952" s="22"/>
      <c r="C952" s="4"/>
      <c r="D952" s="4"/>
      <c r="E952" s="4"/>
      <c r="F952" s="26"/>
      <c r="G952" s="27"/>
      <c r="H952" s="26"/>
      <c r="I952" s="26"/>
      <c r="J952" s="26"/>
      <c r="K952" s="27"/>
    </row>
    <row r="953" spans="1:11" x14ac:dyDescent="0.25">
      <c r="A953" s="26">
        <v>3</v>
      </c>
      <c r="B953" s="22" t="s">
        <v>1257</v>
      </c>
      <c r="C953" s="4">
        <v>1410</v>
      </c>
      <c r="D953" s="4"/>
      <c r="E953" s="4">
        <v>431</v>
      </c>
      <c r="F953" s="26"/>
      <c r="G953" s="27">
        <f>K951*8.5%/12</f>
        <v>1128.0112896303729</v>
      </c>
      <c r="H953" s="26"/>
      <c r="I953" s="26">
        <v>0</v>
      </c>
      <c r="J953" s="26"/>
      <c r="K953" s="27">
        <f>K951+C953+E953+G953-I953</f>
        <v>162217.66394333006</v>
      </c>
    </row>
    <row r="954" spans="1:11" x14ac:dyDescent="0.25">
      <c r="A954" s="26"/>
      <c r="B954" s="22"/>
      <c r="C954" s="4"/>
      <c r="D954" s="4"/>
      <c r="E954" s="4"/>
      <c r="F954" s="26"/>
      <c r="G954" s="27"/>
      <c r="H954" s="26"/>
      <c r="I954" s="26"/>
      <c r="J954" s="26"/>
      <c r="K954" s="27"/>
    </row>
    <row r="955" spans="1:11" x14ac:dyDescent="0.25">
      <c r="A955" s="26">
        <v>4</v>
      </c>
      <c r="B955" s="22" t="s">
        <v>1258</v>
      </c>
      <c r="C955" s="4">
        <v>1410</v>
      </c>
      <c r="D955" s="4"/>
      <c r="E955" s="4">
        <v>431</v>
      </c>
      <c r="F955" s="26"/>
      <c r="G955" s="27">
        <f>K953*8.5%/12</f>
        <v>1149.0417862652546</v>
      </c>
      <c r="H955" s="26"/>
      <c r="I955" s="26">
        <v>0</v>
      </c>
      <c r="J955" s="26"/>
      <c r="K955" s="27">
        <f>K953+C955+E955+G955-I955</f>
        <v>165207.70572959533</v>
      </c>
    </row>
    <row r="956" spans="1:11" x14ac:dyDescent="0.25">
      <c r="A956" s="26"/>
      <c r="B956" s="22"/>
      <c r="C956" s="4"/>
      <c r="D956" s="4"/>
      <c r="E956" s="4"/>
      <c r="F956" s="26"/>
      <c r="G956" s="27"/>
      <c r="H956" s="26"/>
      <c r="I956" s="26"/>
      <c r="J956" s="26"/>
      <c r="K956" s="27"/>
    </row>
    <row r="957" spans="1:11" x14ac:dyDescent="0.25">
      <c r="A957" s="26">
        <v>5</v>
      </c>
      <c r="B957" s="22" t="s">
        <v>1259</v>
      </c>
      <c r="C957" s="70">
        <v>1410</v>
      </c>
      <c r="D957" s="70"/>
      <c r="E957" s="70">
        <v>431</v>
      </c>
      <c r="F957" s="71"/>
      <c r="G957" s="72">
        <f>K955*8.5%/12</f>
        <v>1170.2212489179669</v>
      </c>
      <c r="H957" s="71"/>
      <c r="I957" s="71">
        <v>0</v>
      </c>
      <c r="J957" s="71"/>
      <c r="K957" s="72">
        <f>K955+C957+E957+G957-I957</f>
        <v>168218.92697851331</v>
      </c>
    </row>
    <row r="958" spans="1:11" x14ac:dyDescent="0.25">
      <c r="A958" s="26"/>
      <c r="B958" s="22"/>
      <c r="C958" s="4"/>
      <c r="D958" s="4"/>
      <c r="E958" s="4"/>
      <c r="F958" s="26"/>
      <c r="G958" s="27"/>
      <c r="H958" s="26"/>
      <c r="I958" s="26"/>
      <c r="J958" s="26"/>
      <c r="K958" s="27"/>
    </row>
    <row r="959" spans="1:11" x14ac:dyDescent="0.25">
      <c r="A959" s="26">
        <v>6</v>
      </c>
      <c r="B959" s="22" t="s">
        <v>1260</v>
      </c>
      <c r="C959" s="4"/>
      <c r="D959" s="4"/>
      <c r="E959" s="4"/>
      <c r="F959" s="26"/>
      <c r="G959" s="27"/>
      <c r="H959" s="26"/>
      <c r="I959" s="26">
        <v>0</v>
      </c>
      <c r="J959" s="26"/>
      <c r="K959" s="27">
        <f>K957+C959+E959+G959-I959</f>
        <v>168218.92697851331</v>
      </c>
    </row>
    <row r="960" spans="1:11" x14ac:dyDescent="0.25">
      <c r="A960" s="26"/>
      <c r="B960" s="22"/>
      <c r="C960" s="4"/>
      <c r="D960" s="4"/>
      <c r="E960" s="4"/>
      <c r="F960" s="26"/>
      <c r="G960" s="27"/>
      <c r="H960" s="26"/>
      <c r="I960" s="26"/>
      <c r="J960" s="26"/>
      <c r="K960" s="27"/>
    </row>
    <row r="961" spans="1:11" x14ac:dyDescent="0.25">
      <c r="A961" s="26">
        <v>7</v>
      </c>
      <c r="B961" s="22" t="s">
        <v>1261</v>
      </c>
      <c r="C961" s="4"/>
      <c r="D961" s="4"/>
      <c r="E961" s="4"/>
      <c r="F961" s="26"/>
      <c r="G961" s="27"/>
      <c r="H961" s="26"/>
      <c r="I961" s="26">
        <v>0</v>
      </c>
      <c r="J961" s="26"/>
      <c r="K961" s="27">
        <f>K959+C961+E961+G961-I961</f>
        <v>168218.92697851331</v>
      </c>
    </row>
    <row r="962" spans="1:11" x14ac:dyDescent="0.25">
      <c r="A962" s="26"/>
      <c r="B962" s="22"/>
      <c r="C962" s="4"/>
      <c r="D962" s="4"/>
      <c r="E962" s="4"/>
      <c r="F962" s="26"/>
      <c r="G962" s="27"/>
      <c r="H962" s="26"/>
      <c r="I962" s="26"/>
      <c r="J962" s="26"/>
      <c r="K962" s="27"/>
    </row>
    <row r="963" spans="1:11" x14ac:dyDescent="0.25">
      <c r="A963" s="26">
        <v>8</v>
      </c>
      <c r="B963" s="22" t="s">
        <v>1262</v>
      </c>
      <c r="C963" s="4"/>
      <c r="D963" s="4"/>
      <c r="E963" s="4"/>
      <c r="F963" s="26"/>
      <c r="G963" s="27"/>
      <c r="H963" s="26"/>
      <c r="I963" s="26">
        <v>0</v>
      </c>
      <c r="J963" s="26"/>
      <c r="K963" s="27">
        <f>K961+C963+E963+G963-I963</f>
        <v>168218.92697851331</v>
      </c>
    </row>
    <row r="964" spans="1:11" x14ac:dyDescent="0.25">
      <c r="A964" s="26"/>
      <c r="B964" s="22"/>
      <c r="C964" s="4"/>
      <c r="D964" s="4"/>
      <c r="E964" s="4"/>
      <c r="F964" s="26"/>
      <c r="G964" s="27"/>
      <c r="H964" s="26"/>
      <c r="I964" s="26"/>
      <c r="J964" s="26"/>
      <c r="K964" s="27"/>
    </row>
    <row r="965" spans="1:11" x14ac:dyDescent="0.25">
      <c r="A965" s="26">
        <v>9</v>
      </c>
      <c r="B965" s="22" t="s">
        <v>1263</v>
      </c>
      <c r="C965" s="4"/>
      <c r="D965" s="4"/>
      <c r="E965" s="4"/>
      <c r="F965" s="26"/>
      <c r="G965" s="27"/>
      <c r="H965" s="26"/>
      <c r="I965" s="26">
        <v>0</v>
      </c>
      <c r="J965" s="26"/>
      <c r="K965" s="27">
        <f>K963+C965+E965+G965-I965</f>
        <v>168218.92697851331</v>
      </c>
    </row>
    <row r="966" spans="1:11" x14ac:dyDescent="0.25">
      <c r="A966" s="26"/>
      <c r="B966" s="22"/>
      <c r="C966" s="4"/>
      <c r="D966" s="4"/>
      <c r="E966" s="4"/>
      <c r="F966" s="26"/>
      <c r="G966" s="27"/>
      <c r="H966" s="26"/>
      <c r="I966" s="26"/>
      <c r="J966" s="26"/>
      <c r="K966" s="27"/>
    </row>
    <row r="967" spans="1:11" x14ac:dyDescent="0.25">
      <c r="A967" s="26">
        <v>10</v>
      </c>
      <c r="B967" s="22" t="s">
        <v>1264</v>
      </c>
      <c r="C967" s="4"/>
      <c r="D967" s="4"/>
      <c r="E967" s="4"/>
      <c r="F967" s="26"/>
      <c r="G967" s="27"/>
      <c r="H967" s="26"/>
      <c r="I967" s="26">
        <v>0</v>
      </c>
      <c r="J967" s="26"/>
      <c r="K967" s="27">
        <f>K965+C967+E967+G967-I967</f>
        <v>168218.92697851331</v>
      </c>
    </row>
    <row r="968" spans="1:11" x14ac:dyDescent="0.25">
      <c r="A968" s="26"/>
      <c r="B968" s="22"/>
      <c r="C968" s="4"/>
      <c r="D968" s="4"/>
      <c r="E968" s="4"/>
      <c r="F968" s="26"/>
      <c r="G968" s="27"/>
      <c r="H968" s="26"/>
      <c r="I968" s="26"/>
      <c r="J968" s="26"/>
      <c r="K968" s="27"/>
    </row>
    <row r="969" spans="1:11" x14ac:dyDescent="0.25">
      <c r="A969" s="26">
        <v>11</v>
      </c>
      <c r="B969" s="22" t="s">
        <v>1265</v>
      </c>
      <c r="C969" s="4"/>
      <c r="D969" s="4"/>
      <c r="E969" s="4"/>
      <c r="F969" s="26"/>
      <c r="G969" s="27"/>
      <c r="H969" s="26"/>
      <c r="I969" s="26">
        <v>0</v>
      </c>
      <c r="J969" s="26"/>
      <c r="K969" s="27">
        <f>K967+C969+E969+G969-I969</f>
        <v>168218.92697851331</v>
      </c>
    </row>
    <row r="970" spans="1:11" x14ac:dyDescent="0.25">
      <c r="A970" s="26"/>
      <c r="B970" s="22"/>
      <c r="C970" s="4"/>
      <c r="D970" s="4"/>
      <c r="E970" s="4"/>
      <c r="F970" s="26"/>
      <c r="G970" s="27"/>
      <c r="H970" s="26"/>
      <c r="I970" s="26"/>
      <c r="J970" s="26"/>
      <c r="K970" s="27"/>
    </row>
    <row r="971" spans="1:11" x14ac:dyDescent="0.25">
      <c r="A971" s="26">
        <v>12</v>
      </c>
      <c r="B971" s="22" t="s">
        <v>1266</v>
      </c>
      <c r="C971" s="4"/>
      <c r="D971" s="4"/>
      <c r="E971" s="4"/>
      <c r="F971" s="26"/>
      <c r="G971" s="27"/>
      <c r="H971" s="26"/>
      <c r="I971" s="26">
        <v>0</v>
      </c>
      <c r="J971" s="26"/>
      <c r="K971" s="27">
        <f>K969+C971+E971+G971-I971</f>
        <v>168218.92697851331</v>
      </c>
    </row>
    <row r="972" spans="1:11" x14ac:dyDescent="0.25">
      <c r="A972" s="26"/>
      <c r="B972" s="22"/>
      <c r="C972" s="6">
        <f>SUM(C949:C971)</f>
        <v>6922</v>
      </c>
      <c r="D972" s="6"/>
      <c r="E972" s="6">
        <f>SUM(E949:E971)</f>
        <v>2116</v>
      </c>
      <c r="F972" s="28"/>
      <c r="G972" s="6">
        <f>SUM(G949:G971)</f>
        <v>5643.1369785132483</v>
      </c>
      <c r="H972" s="28"/>
      <c r="I972" s="6">
        <f>SUM(I949:I971)</f>
        <v>0</v>
      </c>
      <c r="J972" s="26"/>
      <c r="K972" s="27"/>
    </row>
    <row r="973" spans="1:11" x14ac:dyDescent="0.25">
      <c r="A973" s="24"/>
      <c r="B973" s="22"/>
      <c r="C973" s="26"/>
      <c r="D973" s="26"/>
      <c r="E973" s="26"/>
      <c r="F973" s="26"/>
      <c r="G973" s="26"/>
      <c r="H973" s="26"/>
      <c r="I973" s="26"/>
      <c r="J973" s="26"/>
      <c r="K973" s="26"/>
    </row>
    <row r="974" spans="1:11" x14ac:dyDescent="0.25">
      <c r="A974" s="24"/>
      <c r="B974" s="22" t="s">
        <v>173</v>
      </c>
      <c r="C974" s="29">
        <f>C947+C972</f>
        <v>98984</v>
      </c>
      <c r="D974" s="28"/>
      <c r="E974" s="29">
        <f>E947+E972</f>
        <v>30329</v>
      </c>
      <c r="F974" s="28"/>
      <c r="G974" s="29">
        <f>G947+G972</f>
        <v>38905.926978513249</v>
      </c>
      <c r="H974" s="28"/>
      <c r="I974" s="29">
        <f>I947+I972</f>
        <v>0</v>
      </c>
      <c r="J974" s="28"/>
      <c r="K974" s="30">
        <f>C974+E974+G974-I974</f>
        <v>168218.92697851325</v>
      </c>
    </row>
    <row r="975" spans="1:11" x14ac:dyDescent="0.25">
      <c r="A975" s="24"/>
      <c r="B975" s="22"/>
      <c r="C975" s="26"/>
      <c r="D975" s="26"/>
      <c r="E975" s="26"/>
      <c r="F975" s="26"/>
      <c r="G975" s="26"/>
      <c r="H975" s="26"/>
      <c r="I975" s="26"/>
      <c r="J975" s="26"/>
      <c r="K975" s="26"/>
    </row>
    <row r="976" spans="1:11" x14ac:dyDescent="0.25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</row>
    <row r="977" spans="1:11" x14ac:dyDescent="0.25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</row>
    <row r="978" spans="1:11" x14ac:dyDescent="0.25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</row>
    <row r="979" spans="1:11" x14ac:dyDescent="0.25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</row>
    <row r="980" spans="1:11" x14ac:dyDescent="0.25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</row>
    <row r="981" spans="1:11" ht="15.75" x14ac:dyDescent="0.25">
      <c r="A981" s="16"/>
      <c r="B981" s="17" t="s">
        <v>174</v>
      </c>
      <c r="C981" s="17"/>
      <c r="D981" s="17"/>
      <c r="E981" s="16"/>
      <c r="F981" s="16"/>
      <c r="G981" s="16"/>
      <c r="H981" s="16"/>
      <c r="I981" s="16"/>
      <c r="J981" s="16"/>
      <c r="K981" s="16"/>
    </row>
    <row r="982" spans="1:11" ht="15.75" x14ac:dyDescent="0.25">
      <c r="A982" s="16"/>
      <c r="B982" s="109" t="s">
        <v>175</v>
      </c>
      <c r="C982" s="109"/>
      <c r="D982" s="109"/>
      <c r="E982" s="16"/>
      <c r="F982" s="16"/>
      <c r="G982" s="16"/>
      <c r="H982" s="16"/>
      <c r="I982" s="16"/>
      <c r="J982" s="16"/>
      <c r="K982" s="16"/>
    </row>
    <row r="983" spans="1:11" ht="15.75" x14ac:dyDescent="0.25">
      <c r="A983" s="16"/>
      <c r="B983" s="17" t="s">
        <v>176</v>
      </c>
      <c r="C983" s="17"/>
      <c r="D983" s="17"/>
      <c r="E983" s="16"/>
      <c r="F983" s="16"/>
      <c r="G983" s="16"/>
      <c r="H983" s="16"/>
      <c r="I983" s="16"/>
      <c r="J983" s="16"/>
      <c r="K983" s="16"/>
    </row>
    <row r="984" spans="1:11" ht="15.75" x14ac:dyDescent="0.25">
      <c r="A984" s="16"/>
      <c r="B984" s="17"/>
      <c r="C984" s="17"/>
      <c r="D984" s="17"/>
      <c r="E984" s="16"/>
      <c r="F984" s="16"/>
      <c r="G984" s="16"/>
      <c r="H984" s="16"/>
      <c r="I984" s="16"/>
      <c r="J984" s="16"/>
      <c r="K984" s="16"/>
    </row>
    <row r="985" spans="1:11" x14ac:dyDescent="0.25">
      <c r="A985" s="16"/>
      <c r="B985" s="2" t="s">
        <v>141</v>
      </c>
      <c r="C985" s="16"/>
      <c r="D985" s="16"/>
      <c r="E985" s="18" t="s">
        <v>179</v>
      </c>
      <c r="F985" s="15"/>
      <c r="G985" s="19" t="s">
        <v>180</v>
      </c>
      <c r="H985" s="16"/>
      <c r="I985" s="16" t="s">
        <v>178</v>
      </c>
      <c r="J985" s="16"/>
      <c r="K985" s="5" t="s">
        <v>110</v>
      </c>
    </row>
    <row r="986" spans="1:11" x14ac:dyDescent="0.25">
      <c r="A986" s="16"/>
      <c r="B986" s="16"/>
      <c r="C986" s="16"/>
      <c r="D986" s="16"/>
      <c r="E986" s="11" t="s">
        <v>229</v>
      </c>
      <c r="F986" s="20"/>
      <c r="G986" s="11" t="s">
        <v>230</v>
      </c>
      <c r="H986" s="16"/>
      <c r="I986" s="16"/>
      <c r="J986" s="16"/>
      <c r="K986" s="16"/>
    </row>
    <row r="987" spans="1:11" ht="57" x14ac:dyDescent="0.25">
      <c r="A987" s="21" t="s">
        <v>74</v>
      </c>
      <c r="B987" s="22" t="s">
        <v>168</v>
      </c>
      <c r="C987" s="22" t="s">
        <v>64</v>
      </c>
      <c r="D987" s="22"/>
      <c r="E987" s="22" t="s">
        <v>164</v>
      </c>
      <c r="F987" s="22"/>
      <c r="G987" s="22" t="s">
        <v>165</v>
      </c>
      <c r="H987" s="22"/>
      <c r="I987" s="22" t="s">
        <v>166</v>
      </c>
      <c r="J987" s="23"/>
      <c r="K987" s="22" t="s">
        <v>167</v>
      </c>
    </row>
    <row r="988" spans="1:11" x14ac:dyDescent="0.25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</row>
    <row r="989" spans="1:11" x14ac:dyDescent="0.25">
      <c r="A989" s="24"/>
      <c r="B989" s="25" t="s">
        <v>169</v>
      </c>
      <c r="C989" s="26">
        <v>71567</v>
      </c>
      <c r="D989" s="26"/>
      <c r="E989" s="26">
        <v>21940</v>
      </c>
      <c r="F989" s="26"/>
      <c r="G989" s="27">
        <v>23131.35</v>
      </c>
      <c r="H989" s="26"/>
      <c r="I989" s="26">
        <v>0</v>
      </c>
      <c r="J989" s="26"/>
      <c r="K989" s="27">
        <f>C989+E989+G989-I989</f>
        <v>116638.35</v>
      </c>
    </row>
    <row r="990" spans="1:11" x14ac:dyDescent="0.25">
      <c r="A990" s="26"/>
      <c r="B990" s="24"/>
      <c r="C990" s="26"/>
      <c r="D990" s="26"/>
      <c r="E990" s="26"/>
      <c r="F990" s="26"/>
      <c r="G990" s="26"/>
      <c r="H990" s="26"/>
      <c r="I990" s="26"/>
      <c r="J990" s="26"/>
      <c r="K990" s="26"/>
    </row>
    <row r="991" spans="1:11" x14ac:dyDescent="0.25">
      <c r="A991" s="26">
        <v>1</v>
      </c>
      <c r="B991" s="22" t="s">
        <v>1255</v>
      </c>
      <c r="C991" s="4">
        <v>1294</v>
      </c>
      <c r="D991" s="4"/>
      <c r="E991" s="4">
        <v>396</v>
      </c>
      <c r="F991" s="26"/>
      <c r="G991" s="27">
        <f>K989*8.5%/12</f>
        <v>826.18831250000005</v>
      </c>
      <c r="H991" s="26"/>
      <c r="I991" s="26">
        <v>0</v>
      </c>
      <c r="J991" s="26"/>
      <c r="K991" s="27">
        <f>K989+C991+E991+G991-I991</f>
        <v>119154.53831250001</v>
      </c>
    </row>
    <row r="992" spans="1:11" x14ac:dyDescent="0.25">
      <c r="A992" s="26"/>
      <c r="B992" s="22"/>
      <c r="C992" s="26"/>
      <c r="D992" s="26"/>
      <c r="E992" s="26"/>
      <c r="F992" s="26"/>
      <c r="G992" s="26"/>
      <c r="H992" s="26"/>
      <c r="I992" s="26"/>
      <c r="J992" s="26"/>
      <c r="K992" s="26"/>
    </row>
    <row r="993" spans="1:11" x14ac:dyDescent="0.25">
      <c r="A993" s="26">
        <v>2</v>
      </c>
      <c r="B993" s="22" t="s">
        <v>1256</v>
      </c>
      <c r="C993" s="98">
        <v>1177</v>
      </c>
      <c r="D993" s="4"/>
      <c r="E993" s="4">
        <v>360</v>
      </c>
      <c r="F993" s="26"/>
      <c r="G993" s="27">
        <f>K991*8.5%/12</f>
        <v>844.01131304687522</v>
      </c>
      <c r="H993" s="26"/>
      <c r="I993" s="26">
        <v>0</v>
      </c>
      <c r="J993" s="26"/>
      <c r="K993" s="27">
        <f>K991+C993+E993+G993-I993</f>
        <v>121535.54962554689</v>
      </c>
    </row>
    <row r="994" spans="1:11" x14ac:dyDescent="0.25">
      <c r="A994" s="26"/>
      <c r="B994" s="22"/>
      <c r="C994" s="4"/>
      <c r="D994" s="4"/>
      <c r="E994" s="4"/>
      <c r="F994" s="26"/>
      <c r="G994" s="27"/>
      <c r="H994" s="26"/>
      <c r="I994" s="26"/>
      <c r="J994" s="26"/>
      <c r="K994" s="27"/>
    </row>
    <row r="995" spans="1:11" x14ac:dyDescent="0.25">
      <c r="A995" s="26">
        <v>3</v>
      </c>
      <c r="B995" s="22" t="s">
        <v>1257</v>
      </c>
      <c r="C995" s="4">
        <v>1294</v>
      </c>
      <c r="D995" s="4"/>
      <c r="E995" s="4">
        <v>396</v>
      </c>
      <c r="F995" s="26"/>
      <c r="G995" s="27">
        <f>K993*8.5%/12</f>
        <v>860.87680984762392</v>
      </c>
      <c r="H995" s="26"/>
      <c r="I995" s="26">
        <v>0</v>
      </c>
      <c r="J995" s="26"/>
      <c r="K995" s="27">
        <f>K993+C995+E995+G995-I995</f>
        <v>124086.42643539452</v>
      </c>
    </row>
    <row r="996" spans="1:11" x14ac:dyDescent="0.25">
      <c r="A996" s="26"/>
      <c r="B996" s="22"/>
      <c r="C996" s="4"/>
      <c r="D996" s="4"/>
      <c r="E996" s="4"/>
      <c r="F996" s="26"/>
      <c r="G996" s="27"/>
      <c r="H996" s="26"/>
      <c r="I996" s="26"/>
      <c r="J996" s="26"/>
      <c r="K996" s="27"/>
    </row>
    <row r="997" spans="1:11" x14ac:dyDescent="0.25">
      <c r="A997" s="26">
        <v>4</v>
      </c>
      <c r="B997" s="22" t="s">
        <v>1258</v>
      </c>
      <c r="C997" s="4">
        <v>1294</v>
      </c>
      <c r="D997" s="4"/>
      <c r="E997" s="4">
        <v>396</v>
      </c>
      <c r="F997" s="26"/>
      <c r="G997" s="27">
        <f>K995*8.5%/12</f>
        <v>878.94552058404452</v>
      </c>
      <c r="H997" s="26"/>
      <c r="I997" s="26">
        <v>0</v>
      </c>
      <c r="J997" s="26"/>
      <c r="K997" s="27">
        <f>K995+C997+E997+G997-I997</f>
        <v>126655.37195597857</v>
      </c>
    </row>
    <row r="998" spans="1:11" x14ac:dyDescent="0.25">
      <c r="A998" s="26"/>
      <c r="B998" s="22"/>
      <c r="C998" s="4"/>
      <c r="D998" s="4"/>
      <c r="E998" s="4"/>
      <c r="F998" s="26"/>
      <c r="G998" s="27"/>
      <c r="H998" s="26"/>
      <c r="I998" s="26"/>
      <c r="J998" s="26"/>
      <c r="K998" s="27"/>
    </row>
    <row r="999" spans="1:11" x14ac:dyDescent="0.25">
      <c r="A999" s="26">
        <v>5</v>
      </c>
      <c r="B999" s="22" t="s">
        <v>1259</v>
      </c>
      <c r="C999" s="70">
        <v>1294</v>
      </c>
      <c r="D999" s="70"/>
      <c r="E999" s="70">
        <v>396</v>
      </c>
      <c r="F999" s="71"/>
      <c r="G999" s="72">
        <f>K997*8.5%/12</f>
        <v>897.14221802151496</v>
      </c>
      <c r="H999" s="71"/>
      <c r="I999" s="71">
        <v>0</v>
      </c>
      <c r="J999" s="71"/>
      <c r="K999" s="72">
        <f>K997+C999+E999+G999-I999</f>
        <v>129242.51417400008</v>
      </c>
    </row>
    <row r="1000" spans="1:11" x14ac:dyDescent="0.25">
      <c r="A1000" s="26"/>
      <c r="B1000" s="22"/>
      <c r="C1000" s="4"/>
      <c r="D1000" s="4"/>
      <c r="E1000" s="4"/>
      <c r="F1000" s="26"/>
      <c r="G1000" s="27"/>
      <c r="H1000" s="26"/>
      <c r="I1000" s="26"/>
      <c r="J1000" s="26"/>
      <c r="K1000" s="27"/>
    </row>
    <row r="1001" spans="1:11" x14ac:dyDescent="0.25">
      <c r="A1001" s="26">
        <v>6</v>
      </c>
      <c r="B1001" s="22" t="s">
        <v>1260</v>
      </c>
      <c r="C1001" s="4"/>
      <c r="D1001" s="4"/>
      <c r="E1001" s="4"/>
      <c r="F1001" s="26"/>
      <c r="G1001" s="27"/>
      <c r="H1001" s="26"/>
      <c r="I1001" s="26">
        <v>0</v>
      </c>
      <c r="J1001" s="26"/>
      <c r="K1001" s="27">
        <f>K999+C1001+E1001+G1001-I1001</f>
        <v>129242.51417400008</v>
      </c>
    </row>
    <row r="1002" spans="1:11" x14ac:dyDescent="0.25">
      <c r="A1002" s="26"/>
      <c r="B1002" s="22"/>
      <c r="C1002" s="4"/>
      <c r="D1002" s="4"/>
      <c r="E1002" s="4"/>
      <c r="F1002" s="26"/>
      <c r="G1002" s="27"/>
      <c r="H1002" s="26"/>
      <c r="I1002" s="26"/>
      <c r="J1002" s="26"/>
      <c r="K1002" s="27"/>
    </row>
    <row r="1003" spans="1:11" x14ac:dyDescent="0.25">
      <c r="A1003" s="26">
        <v>7</v>
      </c>
      <c r="B1003" s="22" t="s">
        <v>1261</v>
      </c>
      <c r="C1003" s="4"/>
      <c r="D1003" s="4"/>
      <c r="E1003" s="4"/>
      <c r="F1003" s="26"/>
      <c r="G1003" s="27"/>
      <c r="H1003" s="26"/>
      <c r="I1003" s="26">
        <v>0</v>
      </c>
      <c r="J1003" s="26"/>
      <c r="K1003" s="27">
        <f>K1001+C1003+E1003+G1003-I1003</f>
        <v>129242.51417400008</v>
      </c>
    </row>
    <row r="1004" spans="1:11" x14ac:dyDescent="0.25">
      <c r="A1004" s="26"/>
      <c r="B1004" s="22"/>
      <c r="C1004" s="4"/>
      <c r="D1004" s="4"/>
      <c r="E1004" s="4"/>
      <c r="F1004" s="26"/>
      <c r="G1004" s="27"/>
      <c r="H1004" s="26"/>
      <c r="I1004" s="26"/>
      <c r="J1004" s="26"/>
      <c r="K1004" s="27"/>
    </row>
    <row r="1005" spans="1:11" x14ac:dyDescent="0.25">
      <c r="A1005" s="26">
        <v>8</v>
      </c>
      <c r="B1005" s="22" t="s">
        <v>1262</v>
      </c>
      <c r="C1005" s="4"/>
      <c r="D1005" s="4"/>
      <c r="E1005" s="4"/>
      <c r="F1005" s="26"/>
      <c r="G1005" s="27"/>
      <c r="H1005" s="26"/>
      <c r="I1005" s="26">
        <v>0</v>
      </c>
      <c r="J1005" s="26"/>
      <c r="K1005" s="27">
        <f>K1003+C1005+E1005+G1005-I1005</f>
        <v>129242.51417400008</v>
      </c>
    </row>
    <row r="1006" spans="1:11" x14ac:dyDescent="0.25">
      <c r="A1006" s="26"/>
      <c r="B1006" s="22"/>
      <c r="C1006" s="4"/>
      <c r="D1006" s="4"/>
      <c r="E1006" s="4"/>
      <c r="F1006" s="26"/>
      <c r="G1006" s="27"/>
      <c r="H1006" s="26"/>
      <c r="I1006" s="26"/>
      <c r="J1006" s="26"/>
      <c r="K1006" s="27"/>
    </row>
    <row r="1007" spans="1:11" x14ac:dyDescent="0.25">
      <c r="A1007" s="26">
        <v>9</v>
      </c>
      <c r="B1007" s="22" t="s">
        <v>1263</v>
      </c>
      <c r="C1007" s="4"/>
      <c r="D1007" s="4"/>
      <c r="E1007" s="4"/>
      <c r="F1007" s="26"/>
      <c r="G1007" s="27"/>
      <c r="H1007" s="26"/>
      <c r="I1007" s="26">
        <v>0</v>
      </c>
      <c r="J1007" s="26"/>
      <c r="K1007" s="27">
        <f>K1005+C1007+E1007+G1007-I1007</f>
        <v>129242.51417400008</v>
      </c>
    </row>
    <row r="1008" spans="1:11" x14ac:dyDescent="0.25">
      <c r="A1008" s="26"/>
      <c r="B1008" s="22"/>
      <c r="C1008" s="4"/>
      <c r="D1008" s="4"/>
      <c r="E1008" s="4"/>
      <c r="F1008" s="26"/>
      <c r="G1008" s="27"/>
      <c r="H1008" s="26"/>
      <c r="I1008" s="26"/>
      <c r="J1008" s="26"/>
      <c r="K1008" s="27"/>
    </row>
    <row r="1009" spans="1:11" x14ac:dyDescent="0.25">
      <c r="A1009" s="26">
        <v>10</v>
      </c>
      <c r="B1009" s="22" t="s">
        <v>1264</v>
      </c>
      <c r="C1009" s="4"/>
      <c r="D1009" s="4"/>
      <c r="E1009" s="4"/>
      <c r="F1009" s="26"/>
      <c r="G1009" s="27"/>
      <c r="H1009" s="26"/>
      <c r="I1009" s="26">
        <v>0</v>
      </c>
      <c r="J1009" s="26"/>
      <c r="K1009" s="27">
        <f>K1007+C1009+E1009+G1009-I1009</f>
        <v>129242.51417400008</v>
      </c>
    </row>
    <row r="1010" spans="1:11" x14ac:dyDescent="0.25">
      <c r="A1010" s="26"/>
      <c r="B1010" s="22"/>
      <c r="C1010" s="4"/>
      <c r="D1010" s="4"/>
      <c r="E1010" s="4"/>
      <c r="F1010" s="26"/>
      <c r="G1010" s="27"/>
      <c r="H1010" s="26"/>
      <c r="I1010" s="26"/>
      <c r="J1010" s="26"/>
      <c r="K1010" s="27"/>
    </row>
    <row r="1011" spans="1:11" x14ac:dyDescent="0.25">
      <c r="A1011" s="26">
        <v>11</v>
      </c>
      <c r="B1011" s="22" t="s">
        <v>1265</v>
      </c>
      <c r="C1011" s="4"/>
      <c r="D1011" s="4"/>
      <c r="E1011" s="4"/>
      <c r="F1011" s="26"/>
      <c r="G1011" s="27"/>
      <c r="H1011" s="26"/>
      <c r="I1011" s="26">
        <v>0</v>
      </c>
      <c r="J1011" s="26"/>
      <c r="K1011" s="27">
        <f>K1009+C1011+E1011+G1011-I1011</f>
        <v>129242.51417400008</v>
      </c>
    </row>
    <row r="1012" spans="1:11" x14ac:dyDescent="0.25">
      <c r="A1012" s="26"/>
      <c r="B1012" s="22"/>
      <c r="C1012" s="4"/>
      <c r="D1012" s="4"/>
      <c r="E1012" s="4"/>
      <c r="F1012" s="26"/>
      <c r="G1012" s="27"/>
      <c r="H1012" s="26"/>
      <c r="I1012" s="26"/>
      <c r="J1012" s="26"/>
      <c r="K1012" s="27"/>
    </row>
    <row r="1013" spans="1:11" x14ac:dyDescent="0.25">
      <c r="A1013" s="26">
        <v>12</v>
      </c>
      <c r="B1013" s="22" t="s">
        <v>1266</v>
      </c>
      <c r="C1013" s="4"/>
      <c r="D1013" s="4"/>
      <c r="E1013" s="4"/>
      <c r="F1013" s="26"/>
      <c r="G1013" s="27"/>
      <c r="H1013" s="26"/>
      <c r="I1013" s="26">
        <v>0</v>
      </c>
      <c r="J1013" s="26"/>
      <c r="K1013" s="27">
        <f>K1011+C1013+E1013+G1013-I1013</f>
        <v>129242.51417400008</v>
      </c>
    </row>
    <row r="1014" spans="1:11" x14ac:dyDescent="0.25">
      <c r="A1014" s="26"/>
      <c r="B1014" s="22"/>
      <c r="C1014" s="4"/>
      <c r="D1014" s="4"/>
      <c r="E1014" s="4"/>
      <c r="F1014" s="26"/>
      <c r="G1014" s="27"/>
      <c r="H1014" s="26"/>
      <c r="I1014" s="26"/>
      <c r="J1014" s="26"/>
      <c r="K1014" s="27"/>
    </row>
    <row r="1015" spans="1:11" x14ac:dyDescent="0.25">
      <c r="A1015" s="26"/>
      <c r="B1015" s="22"/>
      <c r="C1015" s="6">
        <f>SUM(C991:C1014)</f>
        <v>6353</v>
      </c>
      <c r="D1015" s="6"/>
      <c r="E1015" s="6">
        <f>SUM(E991:E1014)</f>
        <v>1944</v>
      </c>
      <c r="F1015" s="28"/>
      <c r="G1015" s="6">
        <f>SUM(G991:G1014)</f>
        <v>4307.1641740000587</v>
      </c>
      <c r="H1015" s="28"/>
      <c r="I1015" s="6">
        <f>SUM(I991:I1014)</f>
        <v>0</v>
      </c>
      <c r="J1015" s="26"/>
      <c r="K1015" s="27"/>
    </row>
    <row r="1016" spans="1:11" x14ac:dyDescent="0.25">
      <c r="A1016" s="24"/>
      <c r="B1016" s="22"/>
      <c r="C1016" s="26"/>
      <c r="D1016" s="26"/>
      <c r="E1016" s="26"/>
      <c r="F1016" s="26"/>
      <c r="G1016" s="26"/>
      <c r="H1016" s="26"/>
      <c r="I1016" s="26"/>
      <c r="J1016" s="26"/>
      <c r="K1016" s="26"/>
    </row>
    <row r="1017" spans="1:11" x14ac:dyDescent="0.25">
      <c r="A1017" s="24"/>
      <c r="B1017" s="22" t="s">
        <v>173</v>
      </c>
      <c r="C1017" s="29">
        <f>C1015+C989</f>
        <v>77920</v>
      </c>
      <c r="D1017" s="28"/>
      <c r="E1017" s="29">
        <f>E1015+E989</f>
        <v>23884</v>
      </c>
      <c r="F1017" s="28"/>
      <c r="G1017" s="29">
        <f>G1015+G989</f>
        <v>27438.514174000058</v>
      </c>
      <c r="H1017" s="28"/>
      <c r="I1017" s="29">
        <f>I1015+I989</f>
        <v>0</v>
      </c>
      <c r="J1017" s="28"/>
      <c r="K1017" s="30">
        <f>C1017+E1017+G1017-I1017</f>
        <v>129242.51417400005</v>
      </c>
    </row>
    <row r="1018" spans="1:11" x14ac:dyDescent="0.25">
      <c r="A1018" s="24"/>
      <c r="B1018" s="22"/>
      <c r="C1018" s="26"/>
      <c r="D1018" s="26"/>
      <c r="E1018" s="26"/>
      <c r="F1018" s="26"/>
      <c r="G1018" s="26"/>
      <c r="H1018" s="26"/>
      <c r="I1018" s="26"/>
      <c r="J1018" s="26"/>
      <c r="K1018" s="26"/>
    </row>
    <row r="1019" spans="1:11" x14ac:dyDescent="0.25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</row>
    <row r="1020" spans="1:11" x14ac:dyDescent="0.25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</row>
    <row r="1021" spans="1:11" x14ac:dyDescent="0.25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</row>
    <row r="1022" spans="1:11" x14ac:dyDescent="0.25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</row>
    <row r="1023" spans="1:11" x14ac:dyDescent="0.25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</row>
    <row r="1024" spans="1:11" ht="15.75" x14ac:dyDescent="0.25">
      <c r="A1024" s="16"/>
      <c r="B1024" s="17" t="s">
        <v>174</v>
      </c>
      <c r="C1024" s="17"/>
      <c r="D1024" s="17"/>
      <c r="E1024" s="16"/>
      <c r="F1024" s="16"/>
      <c r="G1024" s="16"/>
      <c r="H1024" s="16"/>
      <c r="I1024" s="16"/>
      <c r="J1024" s="16"/>
      <c r="K1024" s="16"/>
    </row>
    <row r="1025" spans="1:11" ht="15.75" x14ac:dyDescent="0.25">
      <c r="A1025" s="16"/>
      <c r="B1025" s="109" t="s">
        <v>175</v>
      </c>
      <c r="C1025" s="109"/>
      <c r="D1025" s="109"/>
      <c r="E1025" s="16"/>
      <c r="F1025" s="16"/>
      <c r="G1025" s="16"/>
      <c r="H1025" s="16"/>
      <c r="I1025" s="16"/>
      <c r="J1025" s="16"/>
      <c r="K1025" s="16"/>
    </row>
    <row r="1026" spans="1:11" ht="15.75" x14ac:dyDescent="0.25">
      <c r="A1026" s="16"/>
      <c r="B1026" s="17" t="s">
        <v>176</v>
      </c>
      <c r="C1026" s="17"/>
      <c r="D1026" s="17"/>
      <c r="E1026" s="16"/>
      <c r="F1026" s="16"/>
      <c r="G1026" s="16"/>
      <c r="H1026" s="16"/>
      <c r="I1026" s="16"/>
      <c r="J1026" s="16"/>
      <c r="K1026" s="16"/>
    </row>
    <row r="1027" spans="1:11" ht="15.75" x14ac:dyDescent="0.25">
      <c r="A1027" s="16"/>
      <c r="B1027" s="17"/>
      <c r="C1027" s="17"/>
      <c r="D1027" s="17"/>
      <c r="E1027" s="16"/>
      <c r="F1027" s="16"/>
      <c r="G1027" s="16"/>
      <c r="H1027" s="16"/>
      <c r="I1027" s="16"/>
      <c r="J1027" s="16"/>
      <c r="K1027" s="16"/>
    </row>
    <row r="1028" spans="1:11" x14ac:dyDescent="0.25">
      <c r="A1028" s="16"/>
      <c r="B1028" s="2" t="s">
        <v>160</v>
      </c>
      <c r="C1028" s="16"/>
      <c r="D1028" s="16"/>
      <c r="E1028" s="18" t="s">
        <v>179</v>
      </c>
      <c r="F1028" s="15"/>
      <c r="G1028" s="19" t="s">
        <v>180</v>
      </c>
      <c r="H1028" s="16"/>
      <c r="I1028" s="16" t="s">
        <v>178</v>
      </c>
      <c r="J1028" s="16"/>
      <c r="K1028" s="5" t="s">
        <v>130</v>
      </c>
    </row>
    <row r="1029" spans="1:11" x14ac:dyDescent="0.25">
      <c r="A1029" s="16"/>
      <c r="B1029" s="16"/>
      <c r="C1029" s="16"/>
      <c r="D1029" s="16"/>
      <c r="E1029" s="11" t="s">
        <v>231</v>
      </c>
      <c r="F1029" s="20"/>
      <c r="G1029" s="11" t="s">
        <v>232</v>
      </c>
      <c r="H1029" s="16"/>
      <c r="I1029" s="16"/>
      <c r="J1029" s="16"/>
      <c r="K1029" s="16"/>
    </row>
    <row r="1030" spans="1:11" ht="57" x14ac:dyDescent="0.25">
      <c r="A1030" s="21" t="s">
        <v>74</v>
      </c>
      <c r="B1030" s="22" t="s">
        <v>168</v>
      </c>
      <c r="C1030" s="22" t="s">
        <v>64</v>
      </c>
      <c r="D1030" s="22"/>
      <c r="E1030" s="22" t="s">
        <v>164</v>
      </c>
      <c r="F1030" s="22"/>
      <c r="G1030" s="22" t="s">
        <v>165</v>
      </c>
      <c r="H1030" s="22"/>
      <c r="I1030" s="22" t="s">
        <v>166</v>
      </c>
      <c r="J1030" s="23"/>
      <c r="K1030" s="22" t="s">
        <v>167</v>
      </c>
    </row>
    <row r="1031" spans="1:11" x14ac:dyDescent="0.25">
      <c r="A1031" s="24"/>
      <c r="B1031" s="24"/>
      <c r="C1031" s="24"/>
      <c r="D1031" s="24"/>
      <c r="E1031" s="24"/>
      <c r="F1031" s="24"/>
      <c r="G1031" s="24"/>
      <c r="H1031" s="24"/>
      <c r="I1031" s="24"/>
      <c r="J1031" s="24"/>
      <c r="K1031" s="24"/>
    </row>
    <row r="1032" spans="1:11" x14ac:dyDescent="0.25">
      <c r="A1032" s="24"/>
      <c r="B1032" s="25" t="s">
        <v>169</v>
      </c>
      <c r="C1032" s="26">
        <v>287245</v>
      </c>
      <c r="D1032" s="26"/>
      <c r="E1032" s="26">
        <v>164106</v>
      </c>
      <c r="F1032" s="26"/>
      <c r="G1032" s="27">
        <v>155023.48000000001</v>
      </c>
      <c r="H1032" s="26"/>
      <c r="I1032" s="26">
        <v>0</v>
      </c>
      <c r="J1032" s="26"/>
      <c r="K1032" s="27">
        <f>C1032+E1032+G1032-I1032</f>
        <v>606374.48</v>
      </c>
    </row>
    <row r="1033" spans="1:11" x14ac:dyDescent="0.25">
      <c r="A1033" s="26"/>
      <c r="B1033" s="24"/>
      <c r="C1033" s="26"/>
      <c r="D1033" s="26"/>
      <c r="E1033" s="26"/>
      <c r="F1033" s="26"/>
      <c r="G1033" s="26"/>
      <c r="H1033" s="26"/>
      <c r="I1033" s="26"/>
      <c r="J1033" s="26"/>
      <c r="K1033" s="26"/>
    </row>
    <row r="1034" spans="1:11" x14ac:dyDescent="0.25">
      <c r="A1034" s="26">
        <v>1</v>
      </c>
      <c r="B1034" s="22" t="s">
        <v>1255</v>
      </c>
      <c r="C1034" s="4">
        <v>1471</v>
      </c>
      <c r="D1034" s="4"/>
      <c r="E1034" s="4">
        <v>450</v>
      </c>
      <c r="F1034" s="26"/>
      <c r="G1034" s="27">
        <f>K1032*8.5%/12</f>
        <v>4295.1525666666666</v>
      </c>
      <c r="H1034" s="26"/>
      <c r="I1034" s="26">
        <v>0</v>
      </c>
      <c r="J1034" s="26"/>
      <c r="K1034" s="27">
        <f>K1032+C1034+E1034+G1034-I1034</f>
        <v>612590.6325666667</v>
      </c>
    </row>
    <row r="1035" spans="1:11" x14ac:dyDescent="0.25">
      <c r="A1035" s="26"/>
      <c r="B1035" s="22"/>
      <c r="C1035" s="26"/>
      <c r="D1035" s="26"/>
      <c r="E1035" s="26"/>
      <c r="F1035" s="26"/>
      <c r="G1035" s="26"/>
      <c r="H1035" s="26"/>
      <c r="I1035" s="26"/>
      <c r="J1035" s="26"/>
      <c r="K1035" s="26"/>
    </row>
    <row r="1036" spans="1:11" x14ac:dyDescent="0.25">
      <c r="A1036" s="26">
        <v>2</v>
      </c>
      <c r="B1036" s="22" t="s">
        <v>1256</v>
      </c>
      <c r="C1036" s="98">
        <v>1337</v>
      </c>
      <c r="D1036" s="4"/>
      <c r="E1036" s="98">
        <v>409</v>
      </c>
      <c r="F1036" s="26"/>
      <c r="G1036" s="27">
        <f>K1034*8.5%/12</f>
        <v>4339.1836473472222</v>
      </c>
      <c r="H1036" s="26"/>
      <c r="I1036" s="26">
        <v>0</v>
      </c>
      <c r="J1036" s="26"/>
      <c r="K1036" s="27">
        <f>K1034+C1036+E1036+G1036-I1036</f>
        <v>618675.81621401396</v>
      </c>
    </row>
    <row r="1037" spans="1:11" x14ac:dyDescent="0.25">
      <c r="A1037" s="26"/>
      <c r="B1037" s="22"/>
      <c r="C1037" s="4"/>
      <c r="D1037" s="4"/>
      <c r="E1037" s="4"/>
      <c r="F1037" s="26"/>
      <c r="G1037" s="27"/>
      <c r="H1037" s="26"/>
      <c r="I1037" s="26"/>
      <c r="J1037" s="26"/>
      <c r="K1037" s="27"/>
    </row>
    <row r="1038" spans="1:11" x14ac:dyDescent="0.25">
      <c r="A1038" s="26">
        <v>3</v>
      </c>
      <c r="B1038" s="22" t="s">
        <v>1257</v>
      </c>
      <c r="C1038" s="4">
        <v>1471</v>
      </c>
      <c r="D1038" s="4"/>
      <c r="E1038" s="4">
        <v>450</v>
      </c>
      <c r="F1038" s="26"/>
      <c r="G1038" s="27">
        <f>K1036*8.5%/12</f>
        <v>4382.2870315159325</v>
      </c>
      <c r="H1038" s="26"/>
      <c r="I1038" s="26">
        <v>0</v>
      </c>
      <c r="J1038" s="26"/>
      <c r="K1038" s="27">
        <f>K1036+C1038+E1038+G1038-I1038</f>
        <v>624979.10324552993</v>
      </c>
    </row>
    <row r="1039" spans="1:11" x14ac:dyDescent="0.25">
      <c r="A1039" s="26"/>
      <c r="B1039" s="22"/>
      <c r="C1039" s="4"/>
      <c r="D1039" s="4"/>
      <c r="E1039" s="4"/>
      <c r="F1039" s="26"/>
      <c r="G1039" s="27"/>
      <c r="H1039" s="26"/>
      <c r="I1039" s="26"/>
      <c r="J1039" s="26"/>
      <c r="K1039" s="27"/>
    </row>
    <row r="1040" spans="1:11" x14ac:dyDescent="0.25">
      <c r="A1040" s="26">
        <v>4</v>
      </c>
      <c r="B1040" s="22" t="s">
        <v>1258</v>
      </c>
      <c r="C1040" s="4">
        <v>1471</v>
      </c>
      <c r="D1040" s="4"/>
      <c r="E1040" s="4">
        <v>450</v>
      </c>
      <c r="F1040" s="26"/>
      <c r="G1040" s="27">
        <f>K1038*8.5%/12</f>
        <v>4426.9353146558378</v>
      </c>
      <c r="H1040" s="26"/>
      <c r="I1040" s="26">
        <v>0</v>
      </c>
      <c r="J1040" s="26"/>
      <c r="K1040" s="27">
        <f>K1038+C1040+E1040+G1040-I1040</f>
        <v>631327.03856018581</v>
      </c>
    </row>
    <row r="1041" spans="1:11" x14ac:dyDescent="0.25">
      <c r="A1041" s="26"/>
      <c r="B1041" s="22"/>
      <c r="C1041" s="4"/>
      <c r="D1041" s="4"/>
      <c r="E1041" s="4"/>
      <c r="F1041" s="26"/>
      <c r="G1041" s="27"/>
      <c r="H1041" s="26"/>
      <c r="I1041" s="26"/>
      <c r="J1041" s="26"/>
      <c r="K1041" s="27"/>
    </row>
    <row r="1042" spans="1:11" x14ac:dyDescent="0.25">
      <c r="A1042" s="26">
        <v>5</v>
      </c>
      <c r="B1042" s="22" t="s">
        <v>1259</v>
      </c>
      <c r="C1042" s="70">
        <v>1471</v>
      </c>
      <c r="D1042" s="70"/>
      <c r="E1042" s="70">
        <v>450</v>
      </c>
      <c r="F1042" s="71"/>
      <c r="G1042" s="72">
        <f>K1040*8.5%/12</f>
        <v>4471.8998564679832</v>
      </c>
      <c r="H1042" s="71"/>
      <c r="I1042" s="71">
        <v>0</v>
      </c>
      <c r="J1042" s="71"/>
      <c r="K1042" s="72">
        <f>K1040+C1042+E1042+G1042-I1042</f>
        <v>637719.93841665378</v>
      </c>
    </row>
    <row r="1043" spans="1:11" x14ac:dyDescent="0.25">
      <c r="A1043" s="26"/>
      <c r="B1043" s="22"/>
      <c r="C1043" s="4"/>
      <c r="D1043" s="4"/>
      <c r="E1043" s="4"/>
      <c r="F1043" s="26"/>
      <c r="G1043" s="27"/>
      <c r="H1043" s="26"/>
      <c r="I1043" s="26"/>
      <c r="J1043" s="26"/>
      <c r="K1043" s="27"/>
    </row>
    <row r="1044" spans="1:11" x14ac:dyDescent="0.25">
      <c r="A1044" s="26">
        <v>6</v>
      </c>
      <c r="B1044" s="22" t="s">
        <v>1260</v>
      </c>
      <c r="C1044" s="4"/>
      <c r="D1044" s="4"/>
      <c r="E1044" s="4"/>
      <c r="F1044" s="26"/>
      <c r="G1044" s="27"/>
      <c r="H1044" s="26"/>
      <c r="I1044" s="26">
        <v>0</v>
      </c>
      <c r="J1044" s="26"/>
      <c r="K1044" s="27">
        <f>K1042+C1044+E1044+G1044-I1044</f>
        <v>637719.93841665378</v>
      </c>
    </row>
    <row r="1045" spans="1:11" x14ac:dyDescent="0.25">
      <c r="A1045" s="26"/>
      <c r="B1045" s="22"/>
      <c r="C1045" s="4"/>
      <c r="D1045" s="4"/>
      <c r="E1045" s="4"/>
      <c r="F1045" s="26"/>
      <c r="G1045" s="27"/>
      <c r="H1045" s="26"/>
      <c r="I1045" s="26"/>
      <c r="J1045" s="26"/>
      <c r="K1045" s="27"/>
    </row>
    <row r="1046" spans="1:11" x14ac:dyDescent="0.25">
      <c r="A1046" s="26">
        <v>7</v>
      </c>
      <c r="B1046" s="22" t="s">
        <v>1261</v>
      </c>
      <c r="C1046" s="4"/>
      <c r="D1046" s="4"/>
      <c r="E1046" s="4"/>
      <c r="F1046" s="26"/>
      <c r="G1046" s="27"/>
      <c r="H1046" s="26"/>
      <c r="I1046" s="26">
        <v>0</v>
      </c>
      <c r="J1046" s="26"/>
      <c r="K1046" s="27">
        <f>K1044+C1046+E1046+G1046-I1046</f>
        <v>637719.93841665378</v>
      </c>
    </row>
    <row r="1047" spans="1:11" x14ac:dyDescent="0.25">
      <c r="A1047" s="26"/>
      <c r="B1047" s="22"/>
      <c r="C1047" s="4"/>
      <c r="D1047" s="4"/>
      <c r="E1047" s="4"/>
      <c r="F1047" s="26"/>
      <c r="G1047" s="27"/>
      <c r="H1047" s="26"/>
      <c r="I1047" s="26"/>
      <c r="J1047" s="26"/>
      <c r="K1047" s="27"/>
    </row>
    <row r="1048" spans="1:11" x14ac:dyDescent="0.25">
      <c r="A1048" s="26">
        <v>8</v>
      </c>
      <c r="B1048" s="22" t="s">
        <v>1262</v>
      </c>
      <c r="C1048" s="4"/>
      <c r="D1048" s="4"/>
      <c r="E1048" s="4"/>
      <c r="F1048" s="26"/>
      <c r="G1048" s="27"/>
      <c r="H1048" s="26"/>
      <c r="I1048" s="26">
        <v>0</v>
      </c>
      <c r="J1048" s="26"/>
      <c r="K1048" s="27">
        <f>K1046+C1048+E1048+G1048-I1048</f>
        <v>637719.93841665378</v>
      </c>
    </row>
    <row r="1049" spans="1:11" x14ac:dyDescent="0.25">
      <c r="A1049" s="26"/>
      <c r="B1049" s="22"/>
      <c r="C1049" s="4"/>
      <c r="D1049" s="4"/>
      <c r="E1049" s="4"/>
      <c r="F1049" s="26"/>
      <c r="G1049" s="27"/>
      <c r="H1049" s="26"/>
      <c r="I1049" s="26"/>
      <c r="J1049" s="26"/>
      <c r="K1049" s="27"/>
    </row>
    <row r="1050" spans="1:11" x14ac:dyDescent="0.25">
      <c r="A1050" s="26">
        <v>9</v>
      </c>
      <c r="B1050" s="22" t="s">
        <v>1263</v>
      </c>
      <c r="C1050" s="4"/>
      <c r="D1050" s="4"/>
      <c r="E1050" s="4"/>
      <c r="F1050" s="26"/>
      <c r="G1050" s="27"/>
      <c r="H1050" s="26"/>
      <c r="I1050" s="26">
        <v>0</v>
      </c>
      <c r="J1050" s="26"/>
      <c r="K1050" s="27">
        <f>K1048+C1050+E1050+G1050-I1050</f>
        <v>637719.93841665378</v>
      </c>
    </row>
    <row r="1051" spans="1:11" x14ac:dyDescent="0.25">
      <c r="A1051" s="26"/>
      <c r="B1051" s="22"/>
      <c r="C1051" s="4"/>
      <c r="D1051" s="4"/>
      <c r="E1051" s="4"/>
      <c r="F1051" s="26"/>
      <c r="G1051" s="27"/>
      <c r="H1051" s="26"/>
      <c r="I1051" s="26"/>
      <c r="J1051" s="26"/>
      <c r="K1051" s="27"/>
    </row>
    <row r="1052" spans="1:11" x14ac:dyDescent="0.25">
      <c r="A1052" s="26">
        <v>10</v>
      </c>
      <c r="B1052" s="22" t="s">
        <v>1264</v>
      </c>
      <c r="C1052" s="4"/>
      <c r="D1052" s="4"/>
      <c r="E1052" s="4"/>
      <c r="F1052" s="26"/>
      <c r="G1052" s="27"/>
      <c r="H1052" s="26"/>
      <c r="I1052" s="26">
        <v>0</v>
      </c>
      <c r="J1052" s="26"/>
      <c r="K1052" s="27">
        <f>K1050+C1052+E1052+G1052-I1052</f>
        <v>637719.93841665378</v>
      </c>
    </row>
    <row r="1053" spans="1:11" x14ac:dyDescent="0.25">
      <c r="A1053" s="26"/>
      <c r="B1053" s="22"/>
      <c r="C1053" s="4"/>
      <c r="D1053" s="4"/>
      <c r="E1053" s="4"/>
      <c r="F1053" s="26"/>
      <c r="G1053" s="27"/>
      <c r="H1053" s="26"/>
      <c r="I1053" s="26"/>
      <c r="J1053" s="26"/>
      <c r="K1053" s="27"/>
    </row>
    <row r="1054" spans="1:11" x14ac:dyDescent="0.25">
      <c r="A1054" s="26">
        <v>11</v>
      </c>
      <c r="B1054" s="22" t="s">
        <v>1265</v>
      </c>
      <c r="C1054" s="4"/>
      <c r="D1054" s="4"/>
      <c r="E1054" s="4"/>
      <c r="F1054" s="26"/>
      <c r="G1054" s="27"/>
      <c r="H1054" s="26"/>
      <c r="I1054" s="26">
        <v>0</v>
      </c>
      <c r="J1054" s="26"/>
      <c r="K1054" s="27">
        <f>K1052+C1054+E1054+G1054-I1054</f>
        <v>637719.93841665378</v>
      </c>
    </row>
    <row r="1055" spans="1:11" x14ac:dyDescent="0.25">
      <c r="A1055" s="26"/>
      <c r="B1055" s="22"/>
      <c r="C1055" s="4"/>
      <c r="D1055" s="4"/>
      <c r="E1055" s="4"/>
      <c r="F1055" s="26"/>
      <c r="G1055" s="27"/>
      <c r="H1055" s="26"/>
      <c r="I1055" s="26"/>
      <c r="J1055" s="26"/>
      <c r="K1055" s="27"/>
    </row>
    <row r="1056" spans="1:11" x14ac:dyDescent="0.25">
      <c r="A1056" s="26">
        <v>12</v>
      </c>
      <c r="B1056" s="22" t="s">
        <v>1266</v>
      </c>
      <c r="C1056" s="4"/>
      <c r="D1056" s="4"/>
      <c r="E1056" s="4"/>
      <c r="F1056" s="26"/>
      <c r="G1056" s="27"/>
      <c r="H1056" s="26"/>
      <c r="I1056" s="26">
        <v>0</v>
      </c>
      <c r="J1056" s="26"/>
      <c r="K1056" s="27">
        <f>K1054+C1056+E1056+G1056-I1056</f>
        <v>637719.93841665378</v>
      </c>
    </row>
    <row r="1057" spans="1:11" x14ac:dyDescent="0.25">
      <c r="A1057" s="26"/>
      <c r="B1057" s="22"/>
      <c r="C1057" s="4"/>
      <c r="D1057" s="4"/>
      <c r="E1057" s="4"/>
      <c r="F1057" s="26"/>
      <c r="G1057" s="27"/>
      <c r="H1057" s="26"/>
      <c r="I1057" s="26"/>
      <c r="J1057" s="26"/>
      <c r="K1057" s="27"/>
    </row>
    <row r="1058" spans="1:11" x14ac:dyDescent="0.25">
      <c r="A1058" s="26"/>
      <c r="B1058" s="22"/>
      <c r="C1058" s="6">
        <f>SUM(C1034:C1057)</f>
        <v>7221</v>
      </c>
      <c r="D1058" s="6"/>
      <c r="E1058" s="6">
        <f>SUM(E1034:E1057)</f>
        <v>2209</v>
      </c>
      <c r="F1058" s="28"/>
      <c r="G1058" s="6">
        <f>SUM(G1034:G1057)</f>
        <v>21915.458416653641</v>
      </c>
      <c r="H1058" s="28"/>
      <c r="I1058" s="6">
        <f>SUM(I1034:I1057)</f>
        <v>0</v>
      </c>
      <c r="J1058" s="26"/>
      <c r="K1058" s="27"/>
    </row>
    <row r="1059" spans="1:11" x14ac:dyDescent="0.25">
      <c r="A1059" s="24"/>
      <c r="B1059" s="22"/>
      <c r="C1059" s="26"/>
      <c r="D1059" s="26"/>
      <c r="E1059" s="26"/>
      <c r="F1059" s="26"/>
      <c r="G1059" s="26"/>
      <c r="H1059" s="26"/>
      <c r="I1059" s="26"/>
      <c r="J1059" s="26"/>
      <c r="K1059" s="26"/>
    </row>
    <row r="1060" spans="1:11" x14ac:dyDescent="0.25">
      <c r="A1060" s="24"/>
      <c r="B1060" s="22" t="s">
        <v>173</v>
      </c>
      <c r="C1060" s="29">
        <f>C1058+C1032</f>
        <v>294466</v>
      </c>
      <c r="D1060" s="28"/>
      <c r="E1060" s="29">
        <f>E1058+E1032</f>
        <v>166315</v>
      </c>
      <c r="F1060" s="28"/>
      <c r="G1060" s="29">
        <f>G1058+G1032</f>
        <v>176938.93841665366</v>
      </c>
      <c r="H1060" s="28"/>
      <c r="I1060" s="29">
        <f>I1058+I1032</f>
        <v>0</v>
      </c>
      <c r="J1060" s="28"/>
      <c r="K1060" s="30">
        <f>C1060+E1060+G1060-I1060</f>
        <v>637719.93841665366</v>
      </c>
    </row>
    <row r="1061" spans="1:11" x14ac:dyDescent="0.25">
      <c r="A1061" s="24"/>
      <c r="B1061" s="22"/>
      <c r="C1061" s="26"/>
      <c r="D1061" s="26"/>
      <c r="E1061" s="26"/>
      <c r="F1061" s="26"/>
      <c r="G1061" s="26"/>
      <c r="H1061" s="26"/>
      <c r="I1061" s="26"/>
      <c r="J1061" s="26"/>
      <c r="K1061" s="26"/>
    </row>
    <row r="1062" spans="1:11" x14ac:dyDescent="0.25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</row>
    <row r="1063" spans="1:11" x14ac:dyDescent="0.25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</row>
    <row r="1064" spans="1:11" x14ac:dyDescent="0.25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</row>
    <row r="1065" spans="1:11" x14ac:dyDescent="0.25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</row>
    <row r="1066" spans="1:11" x14ac:dyDescent="0.25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</row>
    <row r="1067" spans="1:11" ht="15.75" x14ac:dyDescent="0.25">
      <c r="A1067" s="16"/>
      <c r="B1067" s="17" t="s">
        <v>174</v>
      </c>
      <c r="C1067" s="17"/>
      <c r="D1067" s="17"/>
      <c r="E1067" s="16"/>
      <c r="F1067" s="16"/>
      <c r="G1067" s="16"/>
      <c r="H1067" s="16"/>
      <c r="I1067" s="16"/>
      <c r="J1067" s="16"/>
      <c r="K1067" s="16"/>
    </row>
    <row r="1068" spans="1:11" ht="15.75" x14ac:dyDescent="0.25">
      <c r="A1068" s="16"/>
      <c r="B1068" s="109" t="s">
        <v>175</v>
      </c>
      <c r="C1068" s="109"/>
      <c r="D1068" s="109"/>
      <c r="E1068" s="16"/>
      <c r="F1068" s="16"/>
      <c r="G1068" s="16"/>
      <c r="H1068" s="16"/>
      <c r="I1068" s="16"/>
      <c r="J1068" s="16"/>
      <c r="K1068" s="16"/>
    </row>
    <row r="1069" spans="1:11" ht="15.75" x14ac:dyDescent="0.25">
      <c r="A1069" s="16"/>
      <c r="B1069" s="17" t="s">
        <v>176</v>
      </c>
      <c r="C1069" s="17"/>
      <c r="D1069" s="17"/>
      <c r="E1069" s="16"/>
      <c r="F1069" s="16"/>
      <c r="G1069" s="16"/>
      <c r="H1069" s="16"/>
      <c r="I1069" s="16"/>
      <c r="J1069" s="16"/>
      <c r="K1069" s="16"/>
    </row>
    <row r="1070" spans="1:11" ht="15.75" x14ac:dyDescent="0.25">
      <c r="A1070" s="16"/>
      <c r="B1070" s="17"/>
      <c r="C1070" s="17"/>
      <c r="D1070" s="17"/>
      <c r="E1070" s="16"/>
      <c r="F1070" s="16"/>
      <c r="G1070" s="16"/>
      <c r="H1070" s="16"/>
      <c r="I1070" s="16"/>
      <c r="J1070" s="16"/>
      <c r="K1070" s="16"/>
    </row>
    <row r="1071" spans="1:11" x14ac:dyDescent="0.25">
      <c r="A1071" s="16"/>
      <c r="B1071" s="2" t="s">
        <v>274</v>
      </c>
      <c r="C1071" s="16"/>
      <c r="D1071" s="16"/>
      <c r="E1071" s="18" t="s">
        <v>179</v>
      </c>
      <c r="F1071" s="15"/>
      <c r="G1071" s="19" t="s">
        <v>180</v>
      </c>
      <c r="H1071" s="16"/>
      <c r="I1071" s="16" t="s">
        <v>178</v>
      </c>
      <c r="J1071" s="16"/>
      <c r="K1071" s="5" t="s">
        <v>111</v>
      </c>
    </row>
    <row r="1072" spans="1:11" x14ac:dyDescent="0.25">
      <c r="A1072" s="16"/>
      <c r="B1072" s="16"/>
      <c r="C1072" s="16"/>
      <c r="D1072" s="16"/>
      <c r="E1072" s="11" t="s">
        <v>231</v>
      </c>
      <c r="F1072" s="20"/>
      <c r="G1072" s="11" t="s">
        <v>233</v>
      </c>
      <c r="H1072" s="16"/>
      <c r="I1072" s="16"/>
      <c r="J1072" s="16"/>
      <c r="K1072" s="16"/>
    </row>
    <row r="1073" spans="1:11" ht="57" x14ac:dyDescent="0.25">
      <c r="A1073" s="21" t="s">
        <v>74</v>
      </c>
      <c r="B1073" s="22" t="s">
        <v>168</v>
      </c>
      <c r="C1073" s="22" t="s">
        <v>64</v>
      </c>
      <c r="D1073" s="22"/>
      <c r="E1073" s="22" t="s">
        <v>164</v>
      </c>
      <c r="F1073" s="22"/>
      <c r="G1073" s="22" t="s">
        <v>165</v>
      </c>
      <c r="H1073" s="22"/>
      <c r="I1073" s="22" t="s">
        <v>166</v>
      </c>
      <c r="J1073" s="23"/>
      <c r="K1073" s="22" t="s">
        <v>167</v>
      </c>
    </row>
    <row r="1074" spans="1:11" x14ac:dyDescent="0.25">
      <c r="A1074" s="24"/>
      <c r="B1074" s="24"/>
      <c r="C1074" s="24"/>
      <c r="D1074" s="24"/>
      <c r="E1074" s="24"/>
      <c r="F1074" s="24"/>
      <c r="G1074" s="24"/>
      <c r="H1074" s="24"/>
      <c r="I1074" s="24"/>
      <c r="J1074" s="24"/>
      <c r="K1074" s="24"/>
    </row>
    <row r="1075" spans="1:11" x14ac:dyDescent="0.25">
      <c r="A1075" s="24"/>
      <c r="B1075" s="25" t="s">
        <v>169</v>
      </c>
      <c r="C1075" s="26">
        <v>250696</v>
      </c>
      <c r="D1075" s="26"/>
      <c r="E1075" s="26">
        <v>53027</v>
      </c>
      <c r="F1075" s="26"/>
      <c r="G1075" s="27">
        <v>291803.68</v>
      </c>
      <c r="H1075" s="26"/>
      <c r="I1075" s="26">
        <v>0</v>
      </c>
      <c r="J1075" s="26"/>
      <c r="K1075" s="27">
        <f>C1075+E1075+G1075-I1075</f>
        <v>595526.67999999993</v>
      </c>
    </row>
    <row r="1076" spans="1:11" x14ac:dyDescent="0.25">
      <c r="A1076" s="26"/>
      <c r="B1076" s="24"/>
      <c r="C1076" s="26"/>
      <c r="D1076" s="26"/>
      <c r="E1076" s="26"/>
      <c r="F1076" s="26"/>
      <c r="G1076" s="26"/>
      <c r="H1076" s="26"/>
      <c r="I1076" s="26"/>
      <c r="J1076" s="26"/>
      <c r="K1076" s="26"/>
    </row>
    <row r="1077" spans="1:11" x14ac:dyDescent="0.25">
      <c r="A1077" s="26">
        <v>1</v>
      </c>
      <c r="B1077" s="22" t="s">
        <v>1255</v>
      </c>
      <c r="C1077" s="98">
        <v>1496</v>
      </c>
      <c r="D1077" s="4"/>
      <c r="E1077" s="98">
        <v>458</v>
      </c>
      <c r="F1077" s="26"/>
      <c r="G1077" s="27">
        <f>K1075*8.5%/12</f>
        <v>4218.3139833333335</v>
      </c>
      <c r="H1077" s="26"/>
      <c r="I1077" s="26">
        <v>0</v>
      </c>
      <c r="J1077" s="26"/>
      <c r="K1077" s="27">
        <f>K1075+C1077+E1077+G1077-I1077</f>
        <v>601698.99398333323</v>
      </c>
    </row>
    <row r="1078" spans="1:11" x14ac:dyDescent="0.25">
      <c r="A1078" s="26"/>
      <c r="B1078" s="22"/>
      <c r="C1078" s="26"/>
      <c r="D1078" s="26"/>
      <c r="E1078" s="26"/>
      <c r="F1078" s="26"/>
      <c r="G1078" s="26"/>
      <c r="H1078" s="26"/>
      <c r="I1078" s="26"/>
      <c r="J1078" s="26"/>
      <c r="K1078" s="26"/>
    </row>
    <row r="1079" spans="1:11" x14ac:dyDescent="0.25">
      <c r="A1079" s="26">
        <v>2</v>
      </c>
      <c r="B1079" s="22" t="s">
        <v>1256</v>
      </c>
      <c r="C1079" s="98">
        <v>1406</v>
      </c>
      <c r="D1079" s="4"/>
      <c r="E1079" s="98">
        <v>430</v>
      </c>
      <c r="F1079" s="26"/>
      <c r="G1079" s="27">
        <f>K1077*8.5%/12</f>
        <v>4262.0345407152772</v>
      </c>
      <c r="H1079" s="26"/>
      <c r="I1079" s="26">
        <v>0</v>
      </c>
      <c r="J1079" s="26"/>
      <c r="K1079" s="27">
        <f>K1077+C1079+E1079+G1079-I1079</f>
        <v>607797.02852404851</v>
      </c>
    </row>
    <row r="1080" spans="1:11" x14ac:dyDescent="0.25">
      <c r="A1080" s="26"/>
      <c r="B1080" s="22"/>
      <c r="C1080" s="4"/>
      <c r="D1080" s="4"/>
      <c r="E1080" s="4"/>
      <c r="F1080" s="26"/>
      <c r="G1080" s="27"/>
      <c r="H1080" s="26"/>
      <c r="I1080" s="26"/>
      <c r="J1080" s="26"/>
      <c r="K1080" s="27"/>
    </row>
    <row r="1081" spans="1:11" x14ac:dyDescent="0.25">
      <c r="A1081" s="26">
        <v>3</v>
      </c>
      <c r="B1081" s="22" t="s">
        <v>1257</v>
      </c>
      <c r="C1081" s="4">
        <v>1548</v>
      </c>
      <c r="D1081" s="4"/>
      <c r="E1081" s="4">
        <v>473</v>
      </c>
      <c r="F1081" s="26"/>
      <c r="G1081" s="27">
        <f>K1079*8.5%/12</f>
        <v>4305.2289520453442</v>
      </c>
      <c r="H1081" s="26"/>
      <c r="I1081" s="26">
        <v>0</v>
      </c>
      <c r="J1081" s="26"/>
      <c r="K1081" s="27">
        <f>K1079+C1081+E1081+G1081-I1081</f>
        <v>614123.25747609383</v>
      </c>
    </row>
    <row r="1082" spans="1:11" x14ac:dyDescent="0.25">
      <c r="A1082" s="26"/>
      <c r="B1082" s="22"/>
      <c r="C1082" s="4"/>
      <c r="D1082" s="4"/>
      <c r="E1082" s="4"/>
      <c r="F1082" s="26"/>
      <c r="G1082" s="27"/>
      <c r="H1082" s="26"/>
      <c r="I1082" s="26"/>
      <c r="J1082" s="26"/>
      <c r="K1082" s="27"/>
    </row>
    <row r="1083" spans="1:11" x14ac:dyDescent="0.25">
      <c r="A1083" s="26">
        <v>4</v>
      </c>
      <c r="B1083" s="22" t="s">
        <v>1258</v>
      </c>
      <c r="C1083" s="4">
        <v>1548</v>
      </c>
      <c r="D1083" s="4"/>
      <c r="E1083" s="4">
        <v>473</v>
      </c>
      <c r="F1083" s="26"/>
      <c r="G1083" s="27">
        <f>K1081*8.5%/12</f>
        <v>4350.0397404556652</v>
      </c>
      <c r="H1083" s="26"/>
      <c r="I1083" s="26">
        <v>0</v>
      </c>
      <c r="J1083" s="26"/>
      <c r="K1083" s="27">
        <f>K1081+C1083+E1083+G1083-I1083</f>
        <v>620494.29721654952</v>
      </c>
    </row>
    <row r="1084" spans="1:11" x14ac:dyDescent="0.25">
      <c r="A1084" s="26"/>
      <c r="B1084" s="22"/>
      <c r="C1084" s="4"/>
      <c r="D1084" s="4"/>
      <c r="E1084" s="4"/>
      <c r="F1084" s="26"/>
      <c r="G1084" s="27"/>
      <c r="H1084" s="26"/>
      <c r="I1084" s="26"/>
      <c r="J1084" s="26"/>
      <c r="K1084" s="27"/>
    </row>
    <row r="1085" spans="1:11" x14ac:dyDescent="0.25">
      <c r="A1085" s="26">
        <v>5</v>
      </c>
      <c r="B1085" s="22" t="s">
        <v>1259</v>
      </c>
      <c r="C1085" s="70">
        <v>1548</v>
      </c>
      <c r="D1085" s="70"/>
      <c r="E1085" s="70">
        <v>473</v>
      </c>
      <c r="F1085" s="71"/>
      <c r="G1085" s="72">
        <f>K1083*8.5%/12</f>
        <v>4395.1679386172264</v>
      </c>
      <c r="H1085" s="71"/>
      <c r="I1085" s="71">
        <v>0</v>
      </c>
      <c r="J1085" s="71"/>
      <c r="K1085" s="72">
        <f>K1083+C1085+E1085+G1085-I1085</f>
        <v>626910.46515516669</v>
      </c>
    </row>
    <row r="1086" spans="1:11" x14ac:dyDescent="0.25">
      <c r="A1086" s="26"/>
      <c r="B1086" s="22"/>
      <c r="C1086" s="4"/>
      <c r="D1086" s="4"/>
      <c r="E1086" s="4"/>
      <c r="F1086" s="26"/>
      <c r="G1086" s="27"/>
      <c r="H1086" s="26"/>
      <c r="I1086" s="26"/>
      <c r="J1086" s="26"/>
      <c r="K1086" s="27"/>
    </row>
    <row r="1087" spans="1:11" x14ac:dyDescent="0.25">
      <c r="A1087" s="26">
        <v>6</v>
      </c>
      <c r="B1087" s="22" t="s">
        <v>1260</v>
      </c>
      <c r="C1087" s="4"/>
      <c r="D1087" s="4"/>
      <c r="E1087" s="4"/>
      <c r="F1087" s="26"/>
      <c r="G1087" s="27"/>
      <c r="H1087" s="26"/>
      <c r="I1087" s="26">
        <v>0</v>
      </c>
      <c r="J1087" s="26"/>
      <c r="K1087" s="27">
        <f>K1085+C1087+E1087+G1087-I1087</f>
        <v>626910.46515516669</v>
      </c>
    </row>
    <row r="1088" spans="1:11" x14ac:dyDescent="0.25">
      <c r="A1088" s="26"/>
      <c r="B1088" s="22"/>
      <c r="C1088" s="4"/>
      <c r="D1088" s="4"/>
      <c r="E1088" s="4"/>
      <c r="F1088" s="26"/>
      <c r="G1088" s="27"/>
      <c r="H1088" s="26"/>
      <c r="I1088" s="26"/>
      <c r="J1088" s="26"/>
      <c r="K1088" s="27"/>
    </row>
    <row r="1089" spans="1:11" x14ac:dyDescent="0.25">
      <c r="A1089" s="26">
        <v>7</v>
      </c>
      <c r="B1089" s="22" t="s">
        <v>1261</v>
      </c>
      <c r="C1089" s="4"/>
      <c r="D1089" s="4"/>
      <c r="E1089" s="4"/>
      <c r="F1089" s="26"/>
      <c r="G1089" s="27"/>
      <c r="H1089" s="26"/>
      <c r="I1089" s="26">
        <v>0</v>
      </c>
      <c r="J1089" s="26"/>
      <c r="K1089" s="27">
        <f>K1087+C1089+E1089+G1089-I1089</f>
        <v>626910.46515516669</v>
      </c>
    </row>
    <row r="1090" spans="1:11" x14ac:dyDescent="0.25">
      <c r="A1090" s="26"/>
      <c r="B1090" s="22"/>
      <c r="C1090" s="4"/>
      <c r="D1090" s="4"/>
      <c r="E1090" s="4"/>
      <c r="F1090" s="26"/>
      <c r="G1090" s="27"/>
      <c r="H1090" s="26"/>
      <c r="I1090" s="26"/>
      <c r="J1090" s="26"/>
      <c r="K1090" s="27"/>
    </row>
    <row r="1091" spans="1:11" x14ac:dyDescent="0.25">
      <c r="A1091" s="26">
        <v>8</v>
      </c>
      <c r="B1091" s="22" t="s">
        <v>1262</v>
      </c>
      <c r="C1091" s="4"/>
      <c r="D1091" s="4"/>
      <c r="E1091" s="4"/>
      <c r="F1091" s="26"/>
      <c r="G1091" s="27"/>
      <c r="H1091" s="26"/>
      <c r="I1091" s="26">
        <v>0</v>
      </c>
      <c r="J1091" s="26"/>
      <c r="K1091" s="27">
        <f>K1089+C1091+E1091+G1091-I1091</f>
        <v>626910.46515516669</v>
      </c>
    </row>
    <row r="1092" spans="1:11" x14ac:dyDescent="0.25">
      <c r="A1092" s="26"/>
      <c r="B1092" s="22"/>
      <c r="C1092" s="4"/>
      <c r="D1092" s="4"/>
      <c r="E1092" s="4"/>
      <c r="F1092" s="26"/>
      <c r="G1092" s="27"/>
      <c r="H1092" s="26"/>
      <c r="I1092" s="26"/>
      <c r="J1092" s="26"/>
      <c r="K1092" s="27"/>
    </row>
    <row r="1093" spans="1:11" x14ac:dyDescent="0.25">
      <c r="A1093" s="26">
        <v>9</v>
      </c>
      <c r="B1093" s="22" t="s">
        <v>1263</v>
      </c>
      <c r="C1093" s="4"/>
      <c r="D1093" s="4"/>
      <c r="E1093" s="4"/>
      <c r="F1093" s="26"/>
      <c r="G1093" s="27"/>
      <c r="H1093" s="26"/>
      <c r="I1093" s="26">
        <v>0</v>
      </c>
      <c r="J1093" s="26"/>
      <c r="K1093" s="27">
        <f>K1091+C1093+E1093+G1093-I1093</f>
        <v>626910.46515516669</v>
      </c>
    </row>
    <row r="1094" spans="1:11" x14ac:dyDescent="0.25">
      <c r="A1094" s="26"/>
      <c r="B1094" s="22"/>
      <c r="C1094" s="4"/>
      <c r="D1094" s="4"/>
      <c r="E1094" s="4"/>
      <c r="F1094" s="26"/>
      <c r="G1094" s="27"/>
      <c r="H1094" s="26"/>
      <c r="I1094" s="26"/>
      <c r="J1094" s="26"/>
      <c r="K1094" s="27"/>
    </row>
    <row r="1095" spans="1:11" x14ac:dyDescent="0.25">
      <c r="A1095" s="26">
        <v>10</v>
      </c>
      <c r="B1095" s="22" t="s">
        <v>1264</v>
      </c>
      <c r="C1095" s="4"/>
      <c r="D1095" s="4"/>
      <c r="E1095" s="4"/>
      <c r="F1095" s="26"/>
      <c r="G1095" s="27"/>
      <c r="H1095" s="26"/>
      <c r="I1095" s="26">
        <v>0</v>
      </c>
      <c r="J1095" s="26"/>
      <c r="K1095" s="27">
        <f>K1093+C1095+E1095+G1095-I1095</f>
        <v>626910.46515516669</v>
      </c>
    </row>
    <row r="1096" spans="1:11" x14ac:dyDescent="0.25">
      <c r="A1096" s="26"/>
      <c r="B1096" s="22"/>
      <c r="C1096" s="4"/>
      <c r="D1096" s="4"/>
      <c r="E1096" s="4"/>
      <c r="F1096" s="26"/>
      <c r="G1096" s="27"/>
      <c r="H1096" s="26"/>
      <c r="I1096" s="26"/>
      <c r="J1096" s="26"/>
      <c r="K1096" s="27"/>
    </row>
    <row r="1097" spans="1:11" x14ac:dyDescent="0.25">
      <c r="A1097" s="26">
        <v>11</v>
      </c>
      <c r="B1097" s="22" t="s">
        <v>1265</v>
      </c>
      <c r="C1097" s="4"/>
      <c r="D1097" s="4"/>
      <c r="E1097" s="4"/>
      <c r="F1097" s="26"/>
      <c r="G1097" s="27"/>
      <c r="H1097" s="26"/>
      <c r="I1097" s="26">
        <v>0</v>
      </c>
      <c r="J1097" s="26"/>
      <c r="K1097" s="27">
        <f>K1095+C1097+E1097+G1097-I1097</f>
        <v>626910.46515516669</v>
      </c>
    </row>
    <row r="1098" spans="1:11" x14ac:dyDescent="0.25">
      <c r="A1098" s="26"/>
      <c r="B1098" s="22"/>
      <c r="C1098" s="4"/>
      <c r="D1098" s="4"/>
      <c r="E1098" s="4"/>
      <c r="F1098" s="26"/>
      <c r="G1098" s="27"/>
      <c r="H1098" s="26"/>
      <c r="I1098" s="26"/>
      <c r="J1098" s="26"/>
      <c r="K1098" s="27"/>
    </row>
    <row r="1099" spans="1:11" x14ac:dyDescent="0.25">
      <c r="A1099" s="26">
        <v>12</v>
      </c>
      <c r="B1099" s="22" t="s">
        <v>1266</v>
      </c>
      <c r="C1099" s="4"/>
      <c r="D1099" s="4"/>
      <c r="E1099" s="4"/>
      <c r="F1099" s="26"/>
      <c r="G1099" s="27"/>
      <c r="H1099" s="26"/>
      <c r="I1099" s="26">
        <v>0</v>
      </c>
      <c r="J1099" s="26"/>
      <c r="K1099" s="27">
        <f>K1097+C1099+E1099+G1099-I1099</f>
        <v>626910.46515516669</v>
      </c>
    </row>
    <row r="1100" spans="1:11" x14ac:dyDescent="0.25">
      <c r="A1100" s="26"/>
      <c r="B1100" s="22"/>
      <c r="C1100" s="4"/>
      <c r="D1100" s="4"/>
      <c r="E1100" s="4"/>
      <c r="F1100" s="26"/>
      <c r="G1100" s="27"/>
      <c r="H1100" s="26"/>
      <c r="I1100" s="26"/>
      <c r="J1100" s="26"/>
      <c r="K1100" s="27"/>
    </row>
    <row r="1101" spans="1:11" x14ac:dyDescent="0.25">
      <c r="A1101" s="26"/>
      <c r="B1101" s="22"/>
      <c r="C1101" s="6">
        <f>SUM(C1077:C1100)</f>
        <v>7546</v>
      </c>
      <c r="D1101" s="6"/>
      <c r="E1101" s="6">
        <f>SUM(E1077:E1100)</f>
        <v>2307</v>
      </c>
      <c r="F1101" s="28"/>
      <c r="G1101" s="6">
        <f>SUM(G1077:G1100)</f>
        <v>21530.785155166846</v>
      </c>
      <c r="H1101" s="28"/>
      <c r="I1101" s="6">
        <f>SUM(I1077:I1100)</f>
        <v>0</v>
      </c>
      <c r="J1101" s="26"/>
      <c r="K1101" s="27"/>
    </row>
    <row r="1102" spans="1:11" x14ac:dyDescent="0.25">
      <c r="A1102" s="24"/>
      <c r="B1102" s="22"/>
      <c r="C1102" s="26"/>
      <c r="D1102" s="26"/>
      <c r="E1102" s="26"/>
      <c r="F1102" s="26"/>
      <c r="G1102" s="26"/>
      <c r="H1102" s="26"/>
      <c r="I1102" s="26"/>
      <c r="J1102" s="26"/>
      <c r="K1102" s="26"/>
    </row>
    <row r="1103" spans="1:11" x14ac:dyDescent="0.25">
      <c r="A1103" s="24"/>
      <c r="B1103" s="22" t="s">
        <v>173</v>
      </c>
      <c r="C1103" s="29">
        <f>C1101+C1075</f>
        <v>258242</v>
      </c>
      <c r="D1103" s="28"/>
      <c r="E1103" s="29">
        <f>E1101+E1075</f>
        <v>55334</v>
      </c>
      <c r="F1103" s="28"/>
      <c r="G1103" s="29">
        <f>G1101+G1075</f>
        <v>313334.46515516686</v>
      </c>
      <c r="H1103" s="28"/>
      <c r="I1103" s="29">
        <f>I1101+I1075</f>
        <v>0</v>
      </c>
      <c r="J1103" s="28"/>
      <c r="K1103" s="30">
        <f>C1103+E1103+G1103-I1103</f>
        <v>626910.46515516681</v>
      </c>
    </row>
    <row r="1104" spans="1:11" x14ac:dyDescent="0.25">
      <c r="A1104" s="24"/>
      <c r="B1104" s="22"/>
      <c r="C1104" s="26"/>
      <c r="D1104" s="26"/>
      <c r="E1104" s="26"/>
      <c r="F1104" s="26"/>
      <c r="G1104" s="26"/>
      <c r="H1104" s="26"/>
      <c r="I1104" s="26"/>
      <c r="J1104" s="26"/>
      <c r="K1104" s="26"/>
    </row>
    <row r="1105" spans="1:11" x14ac:dyDescent="0.25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</row>
    <row r="1106" spans="1:11" x14ac:dyDescent="0.25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</row>
    <row r="1107" spans="1:11" x14ac:dyDescent="0.25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</row>
    <row r="1108" spans="1:11" x14ac:dyDescent="0.25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</row>
    <row r="1109" spans="1:11" x14ac:dyDescent="0.25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</row>
    <row r="1110" spans="1:11" ht="15.75" x14ac:dyDescent="0.25">
      <c r="A1110" s="16"/>
      <c r="B1110" s="17" t="s">
        <v>174</v>
      </c>
      <c r="C1110" s="17"/>
      <c r="D1110" s="17"/>
      <c r="E1110" s="16"/>
      <c r="F1110" s="16"/>
      <c r="G1110" s="16"/>
      <c r="H1110" s="16"/>
      <c r="I1110" s="16"/>
      <c r="J1110" s="16"/>
      <c r="K1110" s="16"/>
    </row>
    <row r="1111" spans="1:11" ht="15.75" x14ac:dyDescent="0.25">
      <c r="A1111" s="16"/>
      <c r="B1111" s="109" t="s">
        <v>175</v>
      </c>
      <c r="C1111" s="109"/>
      <c r="D1111" s="109"/>
      <c r="E1111" s="16"/>
      <c r="F1111" s="16"/>
      <c r="G1111" s="16"/>
      <c r="H1111" s="16"/>
      <c r="I1111" s="16"/>
      <c r="J1111" s="16"/>
      <c r="K1111" s="16"/>
    </row>
    <row r="1112" spans="1:11" ht="15.75" x14ac:dyDescent="0.25">
      <c r="A1112" s="16"/>
      <c r="B1112" s="17" t="s">
        <v>176</v>
      </c>
      <c r="C1112" s="17"/>
      <c r="D1112" s="17"/>
      <c r="E1112" s="16"/>
      <c r="F1112" s="16"/>
      <c r="G1112" s="16"/>
      <c r="H1112" s="16"/>
      <c r="I1112" s="16"/>
      <c r="J1112" s="16"/>
      <c r="K1112" s="16"/>
    </row>
    <row r="1113" spans="1:11" ht="15.75" x14ac:dyDescent="0.25">
      <c r="A1113" s="16"/>
      <c r="B1113" s="17"/>
      <c r="C1113" s="17"/>
      <c r="D1113" s="17"/>
      <c r="E1113" s="16"/>
      <c r="F1113" s="16"/>
      <c r="G1113" s="16"/>
      <c r="H1113" s="16"/>
      <c r="I1113" s="16"/>
      <c r="J1113" s="16"/>
      <c r="K1113" s="16"/>
    </row>
    <row r="1114" spans="1:11" x14ac:dyDescent="0.25">
      <c r="A1114" s="16"/>
      <c r="B1114" s="2" t="s">
        <v>143</v>
      </c>
      <c r="C1114" s="16"/>
      <c r="D1114" s="16"/>
      <c r="E1114" s="18" t="s">
        <v>179</v>
      </c>
      <c r="F1114" s="15"/>
      <c r="G1114" s="19" t="s">
        <v>180</v>
      </c>
      <c r="H1114" s="16"/>
      <c r="I1114" s="16" t="s">
        <v>178</v>
      </c>
      <c r="J1114" s="16"/>
      <c r="K1114" s="5" t="s">
        <v>112</v>
      </c>
    </row>
    <row r="1115" spans="1:11" x14ac:dyDescent="0.25">
      <c r="A1115" s="16"/>
      <c r="B1115" s="16"/>
      <c r="C1115" s="16"/>
      <c r="D1115" s="16"/>
      <c r="E1115" s="11" t="s">
        <v>234</v>
      </c>
      <c r="F1115" s="20"/>
      <c r="G1115" s="11" t="s">
        <v>235</v>
      </c>
      <c r="H1115" s="16"/>
      <c r="I1115" s="16"/>
      <c r="J1115" s="16"/>
      <c r="K1115" s="16"/>
    </row>
    <row r="1116" spans="1:11" ht="57" x14ac:dyDescent="0.25">
      <c r="A1116" s="21" t="s">
        <v>74</v>
      </c>
      <c r="B1116" s="22" t="s">
        <v>168</v>
      </c>
      <c r="C1116" s="22" t="s">
        <v>64</v>
      </c>
      <c r="D1116" s="22"/>
      <c r="E1116" s="22" t="s">
        <v>164</v>
      </c>
      <c r="F1116" s="22"/>
      <c r="G1116" s="22" t="s">
        <v>165</v>
      </c>
      <c r="H1116" s="22"/>
      <c r="I1116" s="22" t="s">
        <v>166</v>
      </c>
      <c r="J1116" s="23"/>
      <c r="K1116" s="22" t="s">
        <v>167</v>
      </c>
    </row>
    <row r="1117" spans="1:11" x14ac:dyDescent="0.25">
      <c r="A1117" s="24"/>
      <c r="B1117" s="24"/>
      <c r="C1117" s="24"/>
      <c r="D1117" s="24"/>
      <c r="E1117" s="24"/>
      <c r="F1117" s="24"/>
      <c r="G1117" s="24"/>
      <c r="H1117" s="24"/>
      <c r="I1117" s="24"/>
      <c r="J1117" s="24"/>
      <c r="K1117" s="24"/>
    </row>
    <row r="1118" spans="1:11" x14ac:dyDescent="0.25">
      <c r="A1118" s="24"/>
      <c r="B1118" s="25" t="s">
        <v>169</v>
      </c>
      <c r="C1118" s="26">
        <v>217276</v>
      </c>
      <c r="D1118" s="26"/>
      <c r="E1118" s="26">
        <v>60327</v>
      </c>
      <c r="F1118" s="26"/>
      <c r="G1118" s="27">
        <v>221279.2</v>
      </c>
      <c r="H1118" s="26"/>
      <c r="I1118" s="26">
        <v>0</v>
      </c>
      <c r="J1118" s="26"/>
      <c r="K1118" s="27">
        <f>C1118+E1118+G1118-I1118</f>
        <v>498882.2</v>
      </c>
    </row>
    <row r="1119" spans="1:11" x14ac:dyDescent="0.25">
      <c r="A1119" s="26"/>
      <c r="B1119" s="24"/>
      <c r="C1119" s="26"/>
      <c r="D1119" s="26"/>
      <c r="E1119" s="26"/>
      <c r="F1119" s="26"/>
      <c r="G1119" s="26"/>
      <c r="H1119" s="26"/>
      <c r="I1119" s="26"/>
      <c r="J1119" s="26"/>
      <c r="K1119" s="26"/>
    </row>
    <row r="1120" spans="1:11" x14ac:dyDescent="0.25">
      <c r="A1120" s="26">
        <v>1</v>
      </c>
      <c r="B1120" s="22" t="s">
        <v>1255</v>
      </c>
      <c r="C1120" s="98">
        <v>1569</v>
      </c>
      <c r="D1120" s="4"/>
      <c r="E1120" s="98">
        <v>480</v>
      </c>
      <c r="F1120" s="4"/>
      <c r="G1120" s="27">
        <f>K1118*8.5%/12</f>
        <v>3533.7489166666669</v>
      </c>
      <c r="H1120" s="26"/>
      <c r="I1120" s="26">
        <v>0</v>
      </c>
      <c r="J1120" s="26"/>
      <c r="K1120" s="27">
        <f>K1118+C1120+E1120+G1120-I1120</f>
        <v>504464.94891666668</v>
      </c>
    </row>
    <row r="1121" spans="1:11" x14ac:dyDescent="0.25">
      <c r="A1121" s="26"/>
      <c r="B1121" s="22"/>
      <c r="C1121" s="26"/>
      <c r="D1121" s="26"/>
      <c r="E1121" s="26"/>
      <c r="F1121" s="26"/>
      <c r="G1121" s="26"/>
      <c r="H1121" s="26"/>
      <c r="I1121" s="26"/>
      <c r="J1121" s="26"/>
      <c r="K1121" s="26"/>
    </row>
    <row r="1122" spans="1:11" x14ac:dyDescent="0.25">
      <c r="A1122" s="26">
        <v>2</v>
      </c>
      <c r="B1122" s="22" t="s">
        <v>1256</v>
      </c>
      <c r="C1122" s="98">
        <v>1475</v>
      </c>
      <c r="D1122" s="4"/>
      <c r="E1122" s="98">
        <v>451</v>
      </c>
      <c r="F1122" s="26"/>
      <c r="G1122" s="27">
        <f>K1120*8.5%/12</f>
        <v>3573.2933881597223</v>
      </c>
      <c r="H1122" s="26"/>
      <c r="I1122" s="26">
        <v>0</v>
      </c>
      <c r="J1122" s="26"/>
      <c r="K1122" s="27">
        <f>K1120+C1122+E1122+G1122-I1122</f>
        <v>509964.24230482639</v>
      </c>
    </row>
    <row r="1123" spans="1:11" x14ac:dyDescent="0.25">
      <c r="A1123" s="26"/>
      <c r="B1123" s="22"/>
      <c r="C1123" s="4"/>
      <c r="D1123" s="4"/>
      <c r="E1123" s="4"/>
      <c r="F1123" s="26"/>
      <c r="G1123" s="27"/>
      <c r="H1123" s="26"/>
      <c r="I1123" s="26"/>
      <c r="J1123" s="26"/>
      <c r="K1123" s="27"/>
    </row>
    <row r="1124" spans="1:11" x14ac:dyDescent="0.25">
      <c r="A1124" s="26">
        <v>3</v>
      </c>
      <c r="B1124" s="22" t="s">
        <v>1257</v>
      </c>
      <c r="C1124" s="4">
        <v>1623</v>
      </c>
      <c r="D1124" s="4"/>
      <c r="E1124" s="4">
        <v>496</v>
      </c>
      <c r="F1124" s="4"/>
      <c r="G1124" s="27">
        <f>K1122*8.5%/12</f>
        <v>3612.2467163258539</v>
      </c>
      <c r="H1124" s="26"/>
      <c r="I1124" s="26">
        <v>0</v>
      </c>
      <c r="J1124" s="26"/>
      <c r="K1124" s="27">
        <f>K1122+C1124+E1124+G1124-I1124</f>
        <v>515695.48902115226</v>
      </c>
    </row>
    <row r="1125" spans="1:11" x14ac:dyDescent="0.25">
      <c r="A1125" s="26"/>
      <c r="B1125" s="22"/>
      <c r="C1125" s="4"/>
      <c r="D1125" s="4"/>
      <c r="E1125" s="4"/>
      <c r="F1125" s="26"/>
      <c r="G1125" s="27"/>
      <c r="H1125" s="26"/>
      <c r="I1125" s="26"/>
      <c r="J1125" s="26"/>
      <c r="K1125" s="27"/>
    </row>
    <row r="1126" spans="1:11" x14ac:dyDescent="0.25">
      <c r="A1126" s="26">
        <v>4</v>
      </c>
      <c r="B1126" s="22" t="s">
        <v>1258</v>
      </c>
      <c r="C1126" s="4">
        <v>1623</v>
      </c>
      <c r="D1126" s="4"/>
      <c r="E1126" s="4">
        <v>496</v>
      </c>
      <c r="F1126" s="4"/>
      <c r="G1126" s="27">
        <f>K1124*8.5%/12</f>
        <v>3652.843047233162</v>
      </c>
      <c r="H1126" s="26"/>
      <c r="I1126" s="26">
        <v>0</v>
      </c>
      <c r="J1126" s="26"/>
      <c r="K1126" s="27">
        <f>K1124+C1126+E1126+G1126-I1126</f>
        <v>521467.33206838544</v>
      </c>
    </row>
    <row r="1127" spans="1:11" x14ac:dyDescent="0.25">
      <c r="A1127" s="26"/>
      <c r="B1127" s="22"/>
      <c r="C1127" s="4"/>
      <c r="D1127" s="4"/>
      <c r="E1127" s="4"/>
      <c r="F1127" s="26"/>
      <c r="G1127" s="27"/>
      <c r="H1127" s="26"/>
      <c r="I1127" s="26"/>
      <c r="J1127" s="26"/>
      <c r="K1127" s="27"/>
    </row>
    <row r="1128" spans="1:11" x14ac:dyDescent="0.25">
      <c r="A1128" s="26">
        <v>5</v>
      </c>
      <c r="B1128" s="22" t="s">
        <v>1259</v>
      </c>
      <c r="C1128" s="4">
        <v>1623</v>
      </c>
      <c r="D1128" s="4"/>
      <c r="E1128" s="4">
        <v>496</v>
      </c>
      <c r="F1128" s="4"/>
      <c r="G1128" s="27">
        <f>K1126*8.5%/12</f>
        <v>3693.726935484397</v>
      </c>
      <c r="H1128" s="26"/>
      <c r="I1128" s="26">
        <v>0</v>
      </c>
      <c r="J1128" s="26"/>
      <c r="K1128" s="27">
        <f>K1126+C1128+E1128+G1128-I1128</f>
        <v>527280.05900386989</v>
      </c>
    </row>
    <row r="1129" spans="1:11" x14ac:dyDescent="0.25">
      <c r="A1129" s="26"/>
      <c r="B1129" s="22"/>
      <c r="C1129" s="4"/>
      <c r="D1129" s="4"/>
      <c r="E1129" s="4"/>
      <c r="F1129" s="4"/>
      <c r="G1129" s="27"/>
      <c r="H1129" s="26"/>
      <c r="I1129" s="26"/>
      <c r="J1129" s="26"/>
      <c r="K1129" s="27"/>
    </row>
    <row r="1130" spans="1:11" x14ac:dyDescent="0.25">
      <c r="A1130" s="26">
        <v>6</v>
      </c>
      <c r="B1130" s="22" t="s">
        <v>1260</v>
      </c>
      <c r="C1130" s="4"/>
      <c r="D1130" s="4"/>
      <c r="E1130" s="4"/>
      <c r="F1130" s="4"/>
      <c r="G1130" s="27"/>
      <c r="H1130" s="26"/>
      <c r="I1130" s="26">
        <v>0</v>
      </c>
      <c r="J1130" s="26"/>
      <c r="K1130" s="27">
        <f>K1128+C1130+E1130+G1130-I1130</f>
        <v>527280.05900386989</v>
      </c>
    </row>
    <row r="1131" spans="1:11" x14ac:dyDescent="0.25">
      <c r="A1131" s="26"/>
      <c r="B1131" s="22"/>
      <c r="C1131" s="4"/>
      <c r="D1131" s="4"/>
      <c r="E1131" s="4"/>
      <c r="F1131" s="4"/>
      <c r="G1131" s="27"/>
      <c r="H1131" s="26"/>
      <c r="I1131" s="26"/>
      <c r="J1131" s="26"/>
      <c r="K1131" s="27"/>
    </row>
    <row r="1132" spans="1:11" x14ac:dyDescent="0.25">
      <c r="A1132" s="26">
        <v>7</v>
      </c>
      <c r="B1132" s="22" t="s">
        <v>1261</v>
      </c>
      <c r="C1132" s="4"/>
      <c r="D1132" s="4"/>
      <c r="E1132" s="4"/>
      <c r="F1132" s="4"/>
      <c r="G1132" s="27"/>
      <c r="H1132" s="26"/>
      <c r="I1132" s="26">
        <v>0</v>
      </c>
      <c r="J1132" s="26"/>
      <c r="K1132" s="27">
        <f>K1130+C1132+E1132+G1132-I1132</f>
        <v>527280.05900386989</v>
      </c>
    </row>
    <row r="1133" spans="1:11" x14ac:dyDescent="0.25">
      <c r="A1133" s="26"/>
      <c r="B1133" s="22"/>
      <c r="C1133" s="4"/>
      <c r="D1133" s="4"/>
      <c r="E1133" s="4"/>
      <c r="F1133" s="4"/>
      <c r="G1133" s="27"/>
      <c r="H1133" s="26"/>
      <c r="I1133" s="26"/>
      <c r="J1133" s="26"/>
      <c r="K1133" s="27"/>
    </row>
    <row r="1134" spans="1:11" x14ac:dyDescent="0.25">
      <c r="A1134" s="26">
        <v>8</v>
      </c>
      <c r="B1134" s="22" t="s">
        <v>1262</v>
      </c>
      <c r="C1134" s="4"/>
      <c r="D1134" s="4"/>
      <c r="E1134" s="4"/>
      <c r="F1134" s="4"/>
      <c r="G1134" s="27"/>
      <c r="H1134" s="26"/>
      <c r="I1134" s="26">
        <v>0</v>
      </c>
      <c r="J1134" s="26"/>
      <c r="K1134" s="27">
        <f>K1132+C1134+E1134+G1134-I1134</f>
        <v>527280.05900386989</v>
      </c>
    </row>
    <row r="1135" spans="1:11" x14ac:dyDescent="0.25">
      <c r="A1135" s="26"/>
      <c r="B1135" s="22"/>
      <c r="C1135" s="4"/>
      <c r="D1135" s="4"/>
      <c r="E1135" s="4"/>
      <c r="F1135" s="4"/>
      <c r="G1135" s="27"/>
      <c r="H1135" s="26"/>
      <c r="I1135" s="26"/>
      <c r="J1135" s="26"/>
      <c r="K1135" s="27"/>
    </row>
    <row r="1136" spans="1:11" x14ac:dyDescent="0.25">
      <c r="A1136" s="26">
        <v>9</v>
      </c>
      <c r="B1136" s="22" t="s">
        <v>1263</v>
      </c>
      <c r="C1136" s="4"/>
      <c r="D1136" s="4"/>
      <c r="E1136" s="4"/>
      <c r="F1136" s="4"/>
      <c r="G1136" s="27"/>
      <c r="H1136" s="26"/>
      <c r="I1136" s="26">
        <v>0</v>
      </c>
      <c r="J1136" s="26"/>
      <c r="K1136" s="27">
        <f>K1134+C1136+E1136+G1136-I1136</f>
        <v>527280.05900386989</v>
      </c>
    </row>
    <row r="1137" spans="1:11" x14ac:dyDescent="0.25">
      <c r="A1137" s="26"/>
      <c r="B1137" s="22"/>
      <c r="C1137" s="4"/>
      <c r="D1137" s="4"/>
      <c r="E1137" s="4"/>
      <c r="F1137" s="4"/>
      <c r="G1137" s="27"/>
      <c r="H1137" s="26"/>
      <c r="I1137" s="26"/>
      <c r="J1137" s="26"/>
      <c r="K1137" s="27"/>
    </row>
    <row r="1138" spans="1:11" x14ac:dyDescent="0.25">
      <c r="A1138" s="26">
        <v>10</v>
      </c>
      <c r="B1138" s="22" t="s">
        <v>1264</v>
      </c>
      <c r="C1138" s="4"/>
      <c r="D1138" s="4"/>
      <c r="E1138" s="4"/>
      <c r="F1138" s="4"/>
      <c r="G1138" s="27"/>
      <c r="H1138" s="26"/>
      <c r="I1138" s="26">
        <v>0</v>
      </c>
      <c r="J1138" s="26"/>
      <c r="K1138" s="27">
        <f>K1136+C1138+E1138+G1138-I1138</f>
        <v>527280.05900386989</v>
      </c>
    </row>
    <row r="1139" spans="1:11" x14ac:dyDescent="0.25">
      <c r="A1139" s="26"/>
      <c r="B1139" s="22"/>
      <c r="C1139" s="4"/>
      <c r="D1139" s="4"/>
      <c r="E1139" s="4"/>
      <c r="F1139" s="4"/>
      <c r="G1139" s="27"/>
      <c r="H1139" s="26"/>
      <c r="I1139" s="26"/>
      <c r="J1139" s="26"/>
      <c r="K1139" s="27"/>
    </row>
    <row r="1140" spans="1:11" x14ac:dyDescent="0.25">
      <c r="A1140" s="26">
        <v>11</v>
      </c>
      <c r="B1140" s="22" t="s">
        <v>1265</v>
      </c>
      <c r="C1140" s="4"/>
      <c r="D1140" s="4"/>
      <c r="E1140" s="4"/>
      <c r="F1140" s="4"/>
      <c r="G1140" s="27"/>
      <c r="H1140" s="26"/>
      <c r="I1140" s="26">
        <v>0</v>
      </c>
      <c r="J1140" s="26"/>
      <c r="K1140" s="27">
        <f>K1138+C1140+E1140+G1140-I1140</f>
        <v>527280.05900386989</v>
      </c>
    </row>
    <row r="1141" spans="1:11" x14ac:dyDescent="0.25">
      <c r="A1141" s="26"/>
      <c r="B1141" s="22"/>
      <c r="C1141" s="4"/>
      <c r="D1141" s="4"/>
      <c r="E1141" s="4"/>
      <c r="F1141" s="4"/>
      <c r="G1141" s="27"/>
      <c r="H1141" s="26"/>
      <c r="I1141" s="26"/>
      <c r="J1141" s="26"/>
      <c r="K1141" s="27"/>
    </row>
    <row r="1142" spans="1:11" x14ac:dyDescent="0.25">
      <c r="A1142" s="26">
        <v>12</v>
      </c>
      <c r="B1142" s="22" t="s">
        <v>1266</v>
      </c>
      <c r="C1142" s="4"/>
      <c r="D1142" s="4"/>
      <c r="E1142" s="4"/>
      <c r="F1142" s="4"/>
      <c r="G1142" s="27"/>
      <c r="H1142" s="26"/>
      <c r="I1142" s="26">
        <v>0</v>
      </c>
      <c r="J1142" s="26"/>
      <c r="K1142" s="27">
        <f>K1140+C1142+E1142+G1142-I1142</f>
        <v>527280.05900386989</v>
      </c>
    </row>
    <row r="1143" spans="1:11" x14ac:dyDescent="0.25">
      <c r="A1143" s="26"/>
      <c r="B1143" s="22"/>
      <c r="C1143" s="4"/>
      <c r="D1143" s="4"/>
      <c r="E1143" s="4"/>
      <c r="F1143" s="4"/>
      <c r="G1143" s="27"/>
      <c r="H1143" s="26"/>
      <c r="I1143" s="26"/>
      <c r="J1143" s="26"/>
      <c r="K1143" s="27"/>
    </row>
    <row r="1144" spans="1:11" x14ac:dyDescent="0.25">
      <c r="A1144" s="26"/>
      <c r="B1144" s="22"/>
      <c r="C1144" s="6">
        <f>SUM(C1120:C1143)</f>
        <v>7913</v>
      </c>
      <c r="D1144" s="6"/>
      <c r="E1144" s="6">
        <f>SUM(E1120:E1143)</f>
        <v>2419</v>
      </c>
      <c r="F1144" s="28"/>
      <c r="G1144" s="6">
        <f>SUM(G1120:G1143)</f>
        <v>18065.859003869802</v>
      </c>
      <c r="H1144" s="28"/>
      <c r="I1144" s="6">
        <f>SUM(I1120:I1143)</f>
        <v>0</v>
      </c>
      <c r="J1144" s="26"/>
      <c r="K1144" s="27"/>
    </row>
    <row r="1145" spans="1:11" x14ac:dyDescent="0.25">
      <c r="A1145" s="24"/>
      <c r="B1145" s="22"/>
      <c r="C1145" s="26"/>
      <c r="D1145" s="26"/>
      <c r="E1145" s="26"/>
      <c r="F1145" s="26"/>
      <c r="G1145" s="26"/>
      <c r="H1145" s="26"/>
      <c r="I1145" s="26"/>
      <c r="J1145" s="26"/>
      <c r="K1145" s="26"/>
    </row>
    <row r="1146" spans="1:11" x14ac:dyDescent="0.25">
      <c r="A1146" s="24"/>
      <c r="B1146" s="22" t="s">
        <v>173</v>
      </c>
      <c r="C1146" s="29">
        <f>C1144+C1118</f>
        <v>225189</v>
      </c>
      <c r="D1146" s="28"/>
      <c r="E1146" s="29">
        <f>E1144+E1118</f>
        <v>62746</v>
      </c>
      <c r="F1146" s="28"/>
      <c r="G1146" s="29">
        <f>G1144+G1118</f>
        <v>239345.05900386983</v>
      </c>
      <c r="H1146" s="28"/>
      <c r="I1146" s="29">
        <f>I1144+I1118</f>
        <v>0</v>
      </c>
      <c r="J1146" s="28"/>
      <c r="K1146" s="30">
        <f>C1146+E1146+G1146-I1146</f>
        <v>527280.05900386977</v>
      </c>
    </row>
    <row r="1147" spans="1:11" x14ac:dyDescent="0.25">
      <c r="A1147" s="24"/>
      <c r="B1147" s="22"/>
      <c r="C1147" s="26"/>
      <c r="D1147" s="26"/>
      <c r="E1147" s="26"/>
      <c r="F1147" s="26"/>
      <c r="G1147" s="26"/>
      <c r="H1147" s="26"/>
      <c r="I1147" s="26"/>
      <c r="J1147" s="26"/>
      <c r="K1147" s="26"/>
    </row>
    <row r="1148" spans="1:11" x14ac:dyDescent="0.25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</row>
    <row r="1149" spans="1:11" x14ac:dyDescent="0.25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</row>
    <row r="1150" spans="1:11" x14ac:dyDescent="0.25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</row>
    <row r="1151" spans="1:11" x14ac:dyDescent="0.25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</row>
    <row r="1152" spans="1:11" x14ac:dyDescent="0.25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</row>
    <row r="1153" spans="1:11" ht="15.75" x14ac:dyDescent="0.25">
      <c r="A1153" s="16"/>
      <c r="B1153" s="17" t="s">
        <v>174</v>
      </c>
      <c r="C1153" s="17"/>
      <c r="D1153" s="17"/>
      <c r="E1153" s="16"/>
      <c r="F1153" s="16"/>
      <c r="G1153" s="16"/>
      <c r="H1153" s="16"/>
      <c r="I1153" s="16"/>
      <c r="J1153" s="16"/>
      <c r="K1153" s="16"/>
    </row>
    <row r="1154" spans="1:11" ht="15.75" x14ac:dyDescent="0.25">
      <c r="A1154" s="16"/>
      <c r="B1154" s="109" t="s">
        <v>175</v>
      </c>
      <c r="C1154" s="109"/>
      <c r="D1154" s="109"/>
      <c r="E1154" s="16"/>
      <c r="F1154" s="16"/>
      <c r="G1154" s="16"/>
      <c r="H1154" s="16"/>
      <c r="I1154" s="16"/>
      <c r="J1154" s="16"/>
      <c r="K1154" s="16"/>
    </row>
    <row r="1155" spans="1:11" ht="15.75" x14ac:dyDescent="0.25">
      <c r="A1155" s="16"/>
      <c r="B1155" s="17" t="s">
        <v>176</v>
      </c>
      <c r="C1155" s="17"/>
      <c r="D1155" s="17"/>
      <c r="E1155" s="16"/>
      <c r="F1155" s="16"/>
      <c r="G1155" s="16"/>
      <c r="H1155" s="16"/>
      <c r="I1155" s="16"/>
      <c r="J1155" s="16"/>
      <c r="K1155" s="16"/>
    </row>
    <row r="1156" spans="1:11" ht="15.75" x14ac:dyDescent="0.25">
      <c r="A1156" s="16"/>
      <c r="B1156" s="17"/>
      <c r="C1156" s="17"/>
      <c r="D1156" s="17"/>
      <c r="E1156" s="16"/>
      <c r="F1156" s="16"/>
      <c r="G1156" s="16"/>
      <c r="H1156" s="16"/>
      <c r="I1156" s="16"/>
      <c r="J1156" s="16"/>
      <c r="K1156" s="16"/>
    </row>
    <row r="1157" spans="1:11" x14ac:dyDescent="0.25">
      <c r="A1157" s="16"/>
      <c r="B1157" s="2" t="s">
        <v>275</v>
      </c>
      <c r="C1157" s="16"/>
      <c r="D1157" s="16"/>
      <c r="E1157" s="18" t="s">
        <v>179</v>
      </c>
      <c r="F1157" s="15"/>
      <c r="G1157" s="19" t="s">
        <v>180</v>
      </c>
      <c r="H1157" s="16"/>
      <c r="I1157" s="16" t="s">
        <v>178</v>
      </c>
      <c r="J1157" s="16"/>
      <c r="K1157" s="5" t="s">
        <v>128</v>
      </c>
    </row>
    <row r="1158" spans="1:11" x14ac:dyDescent="0.25">
      <c r="A1158" s="16"/>
      <c r="B1158" s="16"/>
      <c r="C1158" s="16"/>
      <c r="D1158" s="16"/>
      <c r="E1158" s="11" t="s">
        <v>236</v>
      </c>
      <c r="F1158" s="20"/>
      <c r="G1158" s="11" t="s">
        <v>237</v>
      </c>
      <c r="H1158" s="16"/>
      <c r="I1158" s="16"/>
      <c r="J1158" s="16"/>
      <c r="K1158" s="16"/>
    </row>
    <row r="1159" spans="1:11" ht="57" x14ac:dyDescent="0.25">
      <c r="A1159" s="21" t="s">
        <v>74</v>
      </c>
      <c r="B1159" s="22" t="s">
        <v>168</v>
      </c>
      <c r="C1159" s="22" t="s">
        <v>64</v>
      </c>
      <c r="D1159" s="22"/>
      <c r="E1159" s="22" t="s">
        <v>164</v>
      </c>
      <c r="F1159" s="22"/>
      <c r="G1159" s="22" t="s">
        <v>165</v>
      </c>
      <c r="H1159" s="22"/>
      <c r="I1159" s="22" t="s">
        <v>166</v>
      </c>
      <c r="J1159" s="23"/>
      <c r="K1159" s="22" t="s">
        <v>167</v>
      </c>
    </row>
    <row r="1160" spans="1:11" x14ac:dyDescent="0.25">
      <c r="A1160" s="24"/>
      <c r="B1160" s="24"/>
      <c r="C1160" s="24"/>
      <c r="D1160" s="24"/>
      <c r="E1160" s="24"/>
      <c r="F1160" s="24"/>
      <c r="G1160" s="24"/>
      <c r="H1160" s="24"/>
      <c r="I1160" s="24"/>
      <c r="J1160" s="24"/>
      <c r="K1160" s="24"/>
    </row>
    <row r="1161" spans="1:11" x14ac:dyDescent="0.25">
      <c r="A1161" s="24"/>
      <c r="B1161" s="25" t="s">
        <v>169</v>
      </c>
      <c r="C1161" s="26">
        <v>50532</v>
      </c>
      <c r="D1161" s="26"/>
      <c r="E1161" s="26">
        <v>28206</v>
      </c>
      <c r="F1161" s="26"/>
      <c r="G1161" s="27">
        <v>33192.699999999997</v>
      </c>
      <c r="H1161" s="26"/>
      <c r="I1161" s="26">
        <v>0</v>
      </c>
      <c r="J1161" s="26"/>
      <c r="K1161" s="27">
        <f>C1161+E1161+G1161-I1161</f>
        <v>111930.7</v>
      </c>
    </row>
    <row r="1162" spans="1:11" x14ac:dyDescent="0.25">
      <c r="A1162" s="26"/>
      <c r="B1162" s="24"/>
      <c r="C1162" s="26"/>
      <c r="D1162" s="26"/>
      <c r="E1162" s="26"/>
      <c r="F1162" s="26"/>
      <c r="G1162" s="26"/>
      <c r="H1162" s="26"/>
      <c r="I1162" s="26"/>
      <c r="J1162" s="26"/>
      <c r="K1162" s="26"/>
    </row>
    <row r="1163" spans="1:11" x14ac:dyDescent="0.25">
      <c r="A1163" s="26">
        <v>1</v>
      </c>
      <c r="B1163" s="22" t="s">
        <v>1255</v>
      </c>
      <c r="C1163" s="4">
        <v>1594</v>
      </c>
      <c r="D1163" s="4"/>
      <c r="E1163" s="4">
        <v>488</v>
      </c>
      <c r="F1163" s="26"/>
      <c r="G1163" s="27">
        <f>K1161*8.5%/12</f>
        <v>792.84245833333341</v>
      </c>
      <c r="H1163" s="26"/>
      <c r="I1163" s="26">
        <v>0</v>
      </c>
      <c r="J1163" s="26"/>
      <c r="K1163" s="27">
        <f>K1161+C1163+E1163+G1163-I1163</f>
        <v>114805.54245833334</v>
      </c>
    </row>
    <row r="1164" spans="1:11" x14ac:dyDescent="0.25">
      <c r="A1164" s="26"/>
      <c r="B1164" s="22"/>
      <c r="C1164" s="26"/>
      <c r="D1164" s="26"/>
      <c r="E1164" s="26"/>
      <c r="F1164" s="26"/>
      <c r="G1164" s="26"/>
      <c r="H1164" s="26"/>
      <c r="I1164" s="26"/>
      <c r="J1164" s="26"/>
      <c r="K1164" s="26"/>
    </row>
    <row r="1165" spans="1:11" x14ac:dyDescent="0.25">
      <c r="A1165" s="26">
        <v>2</v>
      </c>
      <c r="B1165" s="22" t="s">
        <v>1256</v>
      </c>
      <c r="C1165" s="98">
        <v>1449</v>
      </c>
      <c r="D1165" s="4"/>
      <c r="E1165" s="98">
        <v>443</v>
      </c>
      <c r="F1165" s="26"/>
      <c r="G1165" s="27">
        <f>K1163*8.5%/12</f>
        <v>813.2059257465279</v>
      </c>
      <c r="H1165" s="26"/>
      <c r="I1165" s="26">
        <v>0</v>
      </c>
      <c r="J1165" s="26"/>
      <c r="K1165" s="27">
        <f>K1163+C1165+E1165+G1165-I1165</f>
        <v>117510.74838407987</v>
      </c>
    </row>
    <row r="1166" spans="1:11" x14ac:dyDescent="0.25">
      <c r="A1166" s="26"/>
      <c r="B1166" s="22"/>
      <c r="C1166" s="4"/>
      <c r="D1166" s="4"/>
      <c r="E1166" s="4"/>
      <c r="F1166" s="26"/>
      <c r="G1166" s="27"/>
      <c r="H1166" s="26"/>
      <c r="I1166" s="26"/>
      <c r="J1166" s="26"/>
      <c r="K1166" s="27"/>
    </row>
    <row r="1167" spans="1:11" x14ac:dyDescent="0.25">
      <c r="A1167" s="26">
        <v>3</v>
      </c>
      <c r="B1167" s="22" t="s">
        <v>1257</v>
      </c>
      <c r="C1167" s="4">
        <v>1594</v>
      </c>
      <c r="D1167" s="4"/>
      <c r="E1167" s="4">
        <v>488</v>
      </c>
      <c r="F1167" s="26"/>
      <c r="G1167" s="27">
        <f>K1165*8.5%/12</f>
        <v>832.36780105389914</v>
      </c>
      <c r="H1167" s="26"/>
      <c r="I1167" s="26">
        <v>0</v>
      </c>
      <c r="J1167" s="26"/>
      <c r="K1167" s="27">
        <f>K1165+C1167+E1167+G1167-I1167</f>
        <v>120425.11618513377</v>
      </c>
    </row>
    <row r="1168" spans="1:11" x14ac:dyDescent="0.25">
      <c r="A1168" s="26"/>
      <c r="B1168" s="22"/>
      <c r="C1168" s="4"/>
      <c r="D1168" s="4"/>
      <c r="E1168" s="4"/>
      <c r="F1168" s="26"/>
      <c r="G1168" s="27"/>
      <c r="H1168" s="26"/>
      <c r="I1168" s="26"/>
      <c r="J1168" s="26"/>
      <c r="K1168" s="27"/>
    </row>
    <row r="1169" spans="1:11" x14ac:dyDescent="0.25">
      <c r="A1169" s="26">
        <v>4</v>
      </c>
      <c r="B1169" s="22" t="s">
        <v>1258</v>
      </c>
      <c r="C1169" s="4">
        <v>1594</v>
      </c>
      <c r="D1169" s="4"/>
      <c r="E1169" s="4">
        <v>488</v>
      </c>
      <c r="F1169" s="26"/>
      <c r="G1169" s="27">
        <f>K1167*8.5%/12</f>
        <v>853.01123964469753</v>
      </c>
      <c r="H1169" s="26"/>
      <c r="I1169" s="26">
        <v>0</v>
      </c>
      <c r="J1169" s="26"/>
      <c r="K1169" s="27">
        <f>K1167+C1169+E1169+G1169-I1169</f>
        <v>123360.12742477846</v>
      </c>
    </row>
    <row r="1170" spans="1:11" x14ac:dyDescent="0.25">
      <c r="A1170" s="26"/>
      <c r="B1170" s="22"/>
      <c r="C1170" s="4"/>
      <c r="D1170" s="4"/>
      <c r="E1170" s="4"/>
      <c r="F1170" s="26"/>
      <c r="G1170" s="27"/>
      <c r="H1170" s="26"/>
      <c r="I1170" s="26"/>
      <c r="J1170" s="26"/>
      <c r="K1170" s="27"/>
    </row>
    <row r="1171" spans="1:11" x14ac:dyDescent="0.25">
      <c r="A1171" s="26">
        <v>5</v>
      </c>
      <c r="B1171" s="22" t="s">
        <v>1259</v>
      </c>
      <c r="C1171" s="4">
        <v>1594</v>
      </c>
      <c r="D1171" s="4"/>
      <c r="E1171" s="4">
        <v>488</v>
      </c>
      <c r="F1171" s="26"/>
      <c r="G1171" s="27">
        <f>K1169*8.5%/12</f>
        <v>873.80090259218093</v>
      </c>
      <c r="H1171" s="26"/>
      <c r="I1171" s="26">
        <v>0</v>
      </c>
      <c r="J1171" s="26"/>
      <c r="K1171" s="27">
        <f>K1169+C1171+E1171+G1171-I1171</f>
        <v>126315.92832737064</v>
      </c>
    </row>
    <row r="1172" spans="1:11" x14ac:dyDescent="0.25">
      <c r="A1172" s="26"/>
      <c r="B1172" s="22"/>
      <c r="C1172" s="4"/>
      <c r="D1172" s="4"/>
      <c r="E1172" s="4"/>
      <c r="F1172" s="26"/>
      <c r="G1172" s="27"/>
      <c r="H1172" s="26"/>
      <c r="I1172" s="26"/>
      <c r="J1172" s="26"/>
      <c r="K1172" s="27"/>
    </row>
    <row r="1173" spans="1:11" x14ac:dyDescent="0.25">
      <c r="A1173" s="26">
        <v>6</v>
      </c>
      <c r="B1173" s="22" t="s">
        <v>1260</v>
      </c>
      <c r="C1173" s="4"/>
      <c r="D1173" s="4"/>
      <c r="E1173" s="4"/>
      <c r="F1173" s="26"/>
      <c r="G1173" s="27"/>
      <c r="H1173" s="26"/>
      <c r="I1173" s="26">
        <v>0</v>
      </c>
      <c r="J1173" s="26"/>
      <c r="K1173" s="27">
        <f>K1171+C1173+E1173+G1173-I1173</f>
        <v>126315.92832737064</v>
      </c>
    </row>
    <row r="1174" spans="1:11" x14ac:dyDescent="0.25">
      <c r="A1174" s="26"/>
      <c r="B1174" s="22"/>
      <c r="C1174" s="4"/>
      <c r="D1174" s="4"/>
      <c r="E1174" s="4"/>
      <c r="F1174" s="26"/>
      <c r="G1174" s="27"/>
      <c r="H1174" s="26"/>
      <c r="I1174" s="26"/>
      <c r="J1174" s="26"/>
      <c r="K1174" s="27"/>
    </row>
    <row r="1175" spans="1:11" x14ac:dyDescent="0.25">
      <c r="A1175" s="26">
        <v>7</v>
      </c>
      <c r="B1175" s="22" t="s">
        <v>1261</v>
      </c>
      <c r="C1175" s="4"/>
      <c r="D1175" s="4"/>
      <c r="E1175" s="4"/>
      <c r="F1175" s="26"/>
      <c r="G1175" s="27"/>
      <c r="H1175" s="26"/>
      <c r="I1175" s="26">
        <v>0</v>
      </c>
      <c r="J1175" s="26"/>
      <c r="K1175" s="27">
        <f>K1173+C1175+E1175+G1175-I1175</f>
        <v>126315.92832737064</v>
      </c>
    </row>
    <row r="1176" spans="1:11" x14ac:dyDescent="0.25">
      <c r="A1176" s="26"/>
      <c r="B1176" s="22"/>
      <c r="C1176" s="4"/>
      <c r="D1176" s="4"/>
      <c r="E1176" s="4"/>
      <c r="F1176" s="26"/>
      <c r="G1176" s="27"/>
      <c r="H1176" s="26"/>
      <c r="I1176" s="26"/>
      <c r="J1176" s="26"/>
      <c r="K1176" s="27"/>
    </row>
    <row r="1177" spans="1:11" x14ac:dyDescent="0.25">
      <c r="A1177" s="26">
        <v>8</v>
      </c>
      <c r="B1177" s="22" t="s">
        <v>1262</v>
      </c>
      <c r="C1177" s="4"/>
      <c r="D1177" s="4"/>
      <c r="E1177" s="4"/>
      <c r="F1177" s="26"/>
      <c r="G1177" s="27"/>
      <c r="H1177" s="26"/>
      <c r="I1177" s="26">
        <v>0</v>
      </c>
      <c r="J1177" s="26"/>
      <c r="K1177" s="27">
        <f>K1175+C1177+E1177+G1177-I1177</f>
        <v>126315.92832737064</v>
      </c>
    </row>
    <row r="1178" spans="1:11" x14ac:dyDescent="0.25">
      <c r="A1178" s="26"/>
      <c r="B1178" s="22"/>
      <c r="C1178" s="4"/>
      <c r="D1178" s="4"/>
      <c r="E1178" s="4"/>
      <c r="F1178" s="26"/>
      <c r="G1178" s="27"/>
      <c r="H1178" s="26"/>
      <c r="I1178" s="26"/>
      <c r="J1178" s="26"/>
      <c r="K1178" s="27"/>
    </row>
    <row r="1179" spans="1:11" x14ac:dyDescent="0.25">
      <c r="A1179" s="26">
        <v>9</v>
      </c>
      <c r="B1179" s="22" t="s">
        <v>1263</v>
      </c>
      <c r="C1179" s="4"/>
      <c r="D1179" s="4"/>
      <c r="E1179" s="4"/>
      <c r="F1179" s="26"/>
      <c r="G1179" s="27"/>
      <c r="H1179" s="26"/>
      <c r="I1179" s="26">
        <v>0</v>
      </c>
      <c r="J1179" s="26"/>
      <c r="K1179" s="27">
        <f>K1177+C1179+E1179+G1179-I1179</f>
        <v>126315.92832737064</v>
      </c>
    </row>
    <row r="1180" spans="1:11" x14ac:dyDescent="0.25">
      <c r="A1180" s="26"/>
      <c r="B1180" s="22"/>
      <c r="C1180" s="4"/>
      <c r="D1180" s="4"/>
      <c r="E1180" s="4"/>
      <c r="F1180" s="26"/>
      <c r="G1180" s="27"/>
      <c r="H1180" s="26"/>
      <c r="I1180" s="26"/>
      <c r="J1180" s="26"/>
      <c r="K1180" s="27"/>
    </row>
    <row r="1181" spans="1:11" x14ac:dyDescent="0.25">
      <c r="A1181" s="26">
        <v>10</v>
      </c>
      <c r="B1181" s="22" t="s">
        <v>1264</v>
      </c>
      <c r="C1181" s="4"/>
      <c r="D1181" s="4"/>
      <c r="E1181" s="4"/>
      <c r="F1181" s="26"/>
      <c r="G1181" s="27"/>
      <c r="H1181" s="26"/>
      <c r="I1181" s="26">
        <v>0</v>
      </c>
      <c r="J1181" s="26"/>
      <c r="K1181" s="27">
        <f>K1179+C1181+E1181+G1181-I1181</f>
        <v>126315.92832737064</v>
      </c>
    </row>
    <row r="1182" spans="1:11" x14ac:dyDescent="0.25">
      <c r="A1182" s="26"/>
      <c r="B1182" s="22"/>
      <c r="C1182" s="4"/>
      <c r="D1182" s="4"/>
      <c r="E1182" s="4"/>
      <c r="F1182" s="26"/>
      <c r="G1182" s="27"/>
      <c r="H1182" s="26"/>
      <c r="I1182" s="26"/>
      <c r="J1182" s="26"/>
      <c r="K1182" s="27"/>
    </row>
    <row r="1183" spans="1:11" x14ac:dyDescent="0.25">
      <c r="A1183" s="26">
        <v>11</v>
      </c>
      <c r="B1183" s="22" t="s">
        <v>1265</v>
      </c>
      <c r="C1183" s="4"/>
      <c r="D1183" s="4"/>
      <c r="E1183" s="4"/>
      <c r="F1183" s="26"/>
      <c r="G1183" s="27"/>
      <c r="H1183" s="26"/>
      <c r="I1183" s="26">
        <v>0</v>
      </c>
      <c r="J1183" s="26"/>
      <c r="K1183" s="27">
        <f>K1181+C1183+E1183+G1183-I1183</f>
        <v>126315.92832737064</v>
      </c>
    </row>
    <row r="1184" spans="1:11" x14ac:dyDescent="0.25">
      <c r="A1184" s="26"/>
      <c r="B1184" s="22"/>
      <c r="C1184" s="4"/>
      <c r="D1184" s="4"/>
      <c r="E1184" s="4"/>
      <c r="F1184" s="26"/>
      <c r="G1184" s="27"/>
      <c r="H1184" s="26"/>
      <c r="I1184" s="26"/>
      <c r="J1184" s="26"/>
      <c r="K1184" s="27"/>
    </row>
    <row r="1185" spans="1:11" x14ac:dyDescent="0.25">
      <c r="A1185" s="26">
        <v>12</v>
      </c>
      <c r="B1185" s="22" t="s">
        <v>1266</v>
      </c>
      <c r="C1185" s="4"/>
      <c r="D1185" s="4"/>
      <c r="E1185" s="4"/>
      <c r="F1185" s="26"/>
      <c r="G1185" s="27"/>
      <c r="H1185" s="26"/>
      <c r="I1185" s="26">
        <v>0</v>
      </c>
      <c r="J1185" s="26"/>
      <c r="K1185" s="27">
        <f>K1183+C1185+E1185+G1185-I1185</f>
        <v>126315.92832737064</v>
      </c>
    </row>
    <row r="1186" spans="1:11" x14ac:dyDescent="0.25">
      <c r="A1186" s="26"/>
      <c r="B1186" s="22"/>
      <c r="C1186" s="4"/>
      <c r="D1186" s="4"/>
      <c r="E1186" s="4"/>
      <c r="F1186" s="26"/>
      <c r="G1186" s="27"/>
      <c r="H1186" s="26"/>
      <c r="I1186" s="26"/>
      <c r="J1186" s="26"/>
      <c r="K1186" s="27"/>
    </row>
    <row r="1187" spans="1:11" ht="16.5" customHeight="1" x14ac:dyDescent="0.25">
      <c r="A1187" s="26"/>
      <c r="B1187" s="22"/>
      <c r="C1187" s="6">
        <f>SUM(C1163:C1186)</f>
        <v>7825</v>
      </c>
      <c r="D1187" s="6"/>
      <c r="E1187" s="6">
        <f>SUM(E1163:E1186)</f>
        <v>2395</v>
      </c>
      <c r="F1187" s="28"/>
      <c r="G1187" s="6">
        <f>SUM(G1163:G1186)</f>
        <v>4165.2283273706389</v>
      </c>
      <c r="H1187" s="28"/>
      <c r="I1187" s="6">
        <f>SUM(I1163:I1186)</f>
        <v>0</v>
      </c>
      <c r="J1187" s="26"/>
      <c r="K1187" s="27"/>
    </row>
    <row r="1188" spans="1:11" ht="16.5" customHeight="1" x14ac:dyDescent="0.25">
      <c r="A1188" s="24"/>
      <c r="B1188" s="22"/>
      <c r="C1188" s="26"/>
      <c r="D1188" s="26"/>
      <c r="E1188" s="26"/>
      <c r="F1188" s="26"/>
      <c r="G1188" s="26"/>
      <c r="H1188" s="26"/>
      <c r="I1188" s="26"/>
      <c r="J1188" s="26"/>
      <c r="K1188" s="26"/>
    </row>
    <row r="1189" spans="1:11" ht="16.5" customHeight="1" x14ac:dyDescent="0.25">
      <c r="A1189" s="24"/>
      <c r="B1189" s="22" t="s">
        <v>173</v>
      </c>
      <c r="C1189" s="29">
        <f>C1187+C1161</f>
        <v>58357</v>
      </c>
      <c r="D1189" s="28"/>
      <c r="E1189" s="29">
        <f>E1187+E1161</f>
        <v>30601</v>
      </c>
      <c r="F1189" s="28"/>
      <c r="G1189" s="29">
        <f>G1187+G1161</f>
        <v>37357.928327370639</v>
      </c>
      <c r="H1189" s="28"/>
      <c r="I1189" s="29">
        <f>I1187+I1161</f>
        <v>0</v>
      </c>
      <c r="J1189" s="28"/>
      <c r="K1189" s="30">
        <f>C1189+E1189+G1189-I1189</f>
        <v>126315.92832737064</v>
      </c>
    </row>
    <row r="1190" spans="1:11" ht="16.5" customHeight="1" x14ac:dyDescent="0.25">
      <c r="A1190" s="24"/>
      <c r="B1190" s="22"/>
      <c r="C1190" s="26"/>
      <c r="D1190" s="26"/>
      <c r="E1190" s="26"/>
      <c r="F1190" s="26"/>
      <c r="G1190" s="26"/>
      <c r="H1190" s="26"/>
      <c r="I1190" s="26"/>
      <c r="J1190" s="26"/>
      <c r="K1190" s="26"/>
    </row>
    <row r="1191" spans="1:11" ht="16.5" customHeight="1" x14ac:dyDescent="0.25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</row>
    <row r="1192" spans="1:11" ht="16.5" customHeight="1" x14ac:dyDescent="0.25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</row>
    <row r="1193" spans="1:11" x14ac:dyDescent="0.25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</row>
    <row r="1194" spans="1:11" x14ac:dyDescent="0.25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</row>
    <row r="1195" spans="1:11" x14ac:dyDescent="0.25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</row>
    <row r="1196" spans="1:11" ht="15.75" x14ac:dyDescent="0.25">
      <c r="A1196" s="16"/>
      <c r="B1196" s="43" t="s">
        <v>174</v>
      </c>
      <c r="C1196" s="43"/>
      <c r="D1196" s="43"/>
      <c r="E1196" s="16"/>
      <c r="F1196" s="16"/>
      <c r="G1196" s="16"/>
      <c r="H1196" s="16"/>
      <c r="I1196" s="16"/>
      <c r="J1196" s="16"/>
      <c r="K1196" s="16"/>
    </row>
    <row r="1197" spans="1:11" ht="15.75" x14ac:dyDescent="0.25">
      <c r="A1197" s="16"/>
      <c r="B1197" s="110" t="s">
        <v>175</v>
      </c>
      <c r="C1197" s="110"/>
      <c r="D1197" s="110"/>
      <c r="E1197" s="16"/>
      <c r="F1197" s="16"/>
      <c r="G1197" s="16"/>
      <c r="H1197" s="16"/>
      <c r="I1197" s="16"/>
      <c r="J1197" s="16"/>
      <c r="K1197" s="16"/>
    </row>
    <row r="1198" spans="1:11" ht="15.75" x14ac:dyDescent="0.25">
      <c r="A1198" s="16"/>
      <c r="B1198" s="43" t="s">
        <v>176</v>
      </c>
      <c r="C1198" s="43"/>
      <c r="D1198" s="43"/>
      <c r="E1198" s="16"/>
      <c r="F1198" s="16"/>
      <c r="G1198" s="16"/>
      <c r="H1198" s="16"/>
      <c r="I1198" s="16"/>
      <c r="J1198" s="16"/>
      <c r="K1198" s="16"/>
    </row>
    <row r="1199" spans="1:11" ht="15.75" x14ac:dyDescent="0.25">
      <c r="A1199" s="16"/>
      <c r="B1199" s="17"/>
      <c r="C1199" s="17"/>
      <c r="D1199" s="17"/>
      <c r="E1199" s="16"/>
      <c r="F1199" s="16"/>
      <c r="G1199" s="16"/>
      <c r="H1199" s="16"/>
      <c r="I1199" s="16"/>
      <c r="J1199" s="16"/>
      <c r="K1199" s="16"/>
    </row>
    <row r="1200" spans="1:11" x14ac:dyDescent="0.25">
      <c r="A1200" s="16"/>
      <c r="B1200" s="2" t="s">
        <v>306</v>
      </c>
      <c r="C1200" s="16"/>
      <c r="D1200" s="16"/>
      <c r="E1200" s="18" t="s">
        <v>179</v>
      </c>
      <c r="F1200" s="15"/>
      <c r="G1200" s="19" t="s">
        <v>180</v>
      </c>
      <c r="H1200" s="16"/>
      <c r="I1200" s="16" t="s">
        <v>178</v>
      </c>
      <c r="J1200" s="16"/>
      <c r="K1200" s="5" t="s">
        <v>305</v>
      </c>
    </row>
    <row r="1201" spans="1:11" x14ac:dyDescent="0.25">
      <c r="A1201" s="16"/>
      <c r="B1201" s="16"/>
      <c r="C1201" s="16"/>
      <c r="D1201" s="16"/>
      <c r="E1201" s="11"/>
      <c r="F1201" s="20"/>
      <c r="G1201" s="11"/>
      <c r="H1201" s="16"/>
      <c r="I1201" s="16"/>
      <c r="J1201" s="16"/>
      <c r="K1201" s="16"/>
    </row>
    <row r="1202" spans="1:11" ht="57" x14ac:dyDescent="0.25">
      <c r="A1202" s="21" t="s">
        <v>74</v>
      </c>
      <c r="B1202" s="22" t="s">
        <v>168</v>
      </c>
      <c r="C1202" s="22" t="s">
        <v>64</v>
      </c>
      <c r="D1202" s="22"/>
      <c r="E1202" s="22" t="s">
        <v>164</v>
      </c>
      <c r="F1202" s="22"/>
      <c r="G1202" s="22" t="s">
        <v>165</v>
      </c>
      <c r="H1202" s="22"/>
      <c r="I1202" s="22" t="s">
        <v>166</v>
      </c>
      <c r="J1202" s="23"/>
      <c r="K1202" s="22" t="s">
        <v>167</v>
      </c>
    </row>
    <row r="1203" spans="1:11" x14ac:dyDescent="0.25">
      <c r="A1203" s="24"/>
      <c r="B1203" s="24"/>
      <c r="C1203" s="24"/>
      <c r="D1203" s="24"/>
      <c r="E1203" s="24"/>
      <c r="F1203" s="24"/>
      <c r="G1203" s="24"/>
      <c r="H1203" s="24"/>
      <c r="I1203" s="24"/>
      <c r="J1203" s="24"/>
      <c r="K1203" s="24"/>
    </row>
    <row r="1204" spans="1:11" x14ac:dyDescent="0.25">
      <c r="A1204" s="24"/>
      <c r="B1204" s="25" t="s">
        <v>169</v>
      </c>
      <c r="C1204" s="26">
        <v>21546</v>
      </c>
      <c r="D1204" s="26"/>
      <c r="E1204" s="26">
        <v>2225</v>
      </c>
      <c r="F1204" s="26"/>
      <c r="G1204" s="26">
        <v>18669</v>
      </c>
      <c r="H1204" s="26"/>
      <c r="I1204" s="26">
        <v>0</v>
      </c>
      <c r="J1204" s="26"/>
      <c r="K1204" s="26">
        <f>C1204+E1204+G1204-I1204</f>
        <v>42440</v>
      </c>
    </row>
    <row r="1205" spans="1:11" x14ac:dyDescent="0.25">
      <c r="A1205" s="26"/>
      <c r="B1205" s="24"/>
      <c r="C1205" s="26"/>
      <c r="D1205" s="26"/>
      <c r="E1205" s="26"/>
      <c r="F1205" s="26"/>
      <c r="G1205" s="26"/>
      <c r="H1205" s="26"/>
      <c r="I1205" s="26"/>
      <c r="J1205" s="26"/>
      <c r="K1205" s="26"/>
    </row>
    <row r="1206" spans="1:11" x14ac:dyDescent="0.25">
      <c r="A1206" s="26">
        <v>1</v>
      </c>
      <c r="B1206" s="22" t="s">
        <v>170</v>
      </c>
      <c r="C1206" s="4">
        <v>0</v>
      </c>
      <c r="D1206" s="4"/>
      <c r="E1206" s="4">
        <v>0</v>
      </c>
      <c r="F1206" s="26"/>
      <c r="G1206" s="27">
        <v>0</v>
      </c>
      <c r="H1206" s="26"/>
      <c r="I1206" s="26">
        <v>0</v>
      </c>
      <c r="J1206" s="26"/>
      <c r="K1206" s="27">
        <f>K1204+C1206+E1206+G1206-I1206</f>
        <v>42440</v>
      </c>
    </row>
    <row r="1207" spans="1:11" x14ac:dyDescent="0.25">
      <c r="A1207" s="26"/>
      <c r="B1207" s="22"/>
      <c r="C1207" s="26"/>
      <c r="D1207" s="26"/>
      <c r="E1207" s="26"/>
      <c r="F1207" s="26"/>
      <c r="G1207" s="26"/>
      <c r="H1207" s="26"/>
      <c r="I1207" s="26"/>
      <c r="J1207" s="26"/>
      <c r="K1207" s="26"/>
    </row>
    <row r="1208" spans="1:11" x14ac:dyDescent="0.25">
      <c r="A1208" s="26">
        <v>2</v>
      </c>
      <c r="B1208" s="22" t="s">
        <v>171</v>
      </c>
      <c r="C1208" s="4">
        <v>0</v>
      </c>
      <c r="D1208" s="4"/>
      <c r="E1208" s="4">
        <v>0</v>
      </c>
      <c r="F1208" s="26"/>
      <c r="G1208" s="27">
        <v>0</v>
      </c>
      <c r="H1208" s="26"/>
      <c r="I1208" s="26">
        <v>0</v>
      </c>
      <c r="J1208" s="26"/>
      <c r="K1208" s="27">
        <f>K1206+C1208+E1208+G1208-I1208</f>
        <v>42440</v>
      </c>
    </row>
    <row r="1209" spans="1:11" x14ac:dyDescent="0.25">
      <c r="A1209" s="26"/>
      <c r="B1209" s="22"/>
      <c r="C1209" s="26"/>
      <c r="D1209" s="26"/>
      <c r="E1209" s="26"/>
      <c r="F1209" s="26"/>
      <c r="G1209" s="26"/>
      <c r="H1209" s="26"/>
      <c r="I1209" s="26"/>
      <c r="J1209" s="26"/>
      <c r="K1209" s="26"/>
    </row>
    <row r="1210" spans="1:11" x14ac:dyDescent="0.25">
      <c r="A1210" s="26"/>
      <c r="B1210" s="22"/>
      <c r="C1210" s="6">
        <f>SUM(C1206:C1209)</f>
        <v>0</v>
      </c>
      <c r="D1210" s="6"/>
      <c r="E1210" s="6">
        <f>SUM(E1206:E1209)</f>
        <v>0</v>
      </c>
      <c r="F1210" s="28"/>
      <c r="G1210" s="6">
        <f>SUM(G1206:G1209)</f>
        <v>0</v>
      </c>
      <c r="H1210" s="28"/>
      <c r="I1210" s="6">
        <f>SUM(I1206:I1209)</f>
        <v>0</v>
      </c>
      <c r="J1210" s="26"/>
      <c r="K1210" s="27"/>
    </row>
    <row r="1211" spans="1:11" x14ac:dyDescent="0.25">
      <c r="A1211" s="24"/>
      <c r="B1211" s="22"/>
      <c r="C1211" s="26"/>
      <c r="D1211" s="26"/>
      <c r="E1211" s="26"/>
      <c r="F1211" s="26"/>
      <c r="G1211" s="26"/>
      <c r="H1211" s="26"/>
      <c r="I1211" s="26"/>
      <c r="J1211" s="26"/>
      <c r="K1211" s="26"/>
    </row>
    <row r="1212" spans="1:11" x14ac:dyDescent="0.25">
      <c r="A1212" s="24"/>
      <c r="B1212" s="22" t="s">
        <v>173</v>
      </c>
      <c r="C1212" s="29">
        <f>C1210+C1204</f>
        <v>21546</v>
      </c>
      <c r="D1212" s="28"/>
      <c r="E1212" s="29">
        <f>E1210+E1204</f>
        <v>2225</v>
      </c>
      <c r="F1212" s="28"/>
      <c r="G1212" s="29">
        <f>G1210+G1204</f>
        <v>18669</v>
      </c>
      <c r="H1212" s="28"/>
      <c r="I1212" s="29">
        <f>I1210+I1204</f>
        <v>0</v>
      </c>
      <c r="J1212" s="28"/>
      <c r="K1212" s="30">
        <f>C1212+E1212+G1212-I1212</f>
        <v>42440</v>
      </c>
    </row>
    <row r="1213" spans="1:11" x14ac:dyDescent="0.25">
      <c r="A1213" s="24"/>
      <c r="B1213" s="22"/>
      <c r="C1213" s="26"/>
      <c r="D1213" s="26"/>
      <c r="E1213" s="26"/>
      <c r="F1213" s="26"/>
      <c r="G1213" s="26"/>
      <c r="H1213" s="26"/>
      <c r="I1213" s="26"/>
      <c r="J1213" s="26"/>
      <c r="K1213" s="26"/>
    </row>
    <row r="1214" spans="1:11" x14ac:dyDescent="0.25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</row>
    <row r="1215" spans="1:11" x14ac:dyDescent="0.25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</row>
    <row r="1216" spans="1:11" x14ac:dyDescent="0.25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</row>
    <row r="1217" spans="1:11" x14ac:dyDescent="0.25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</row>
    <row r="1218" spans="1:11" x14ac:dyDescent="0.25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</row>
    <row r="1219" spans="1:11" x14ac:dyDescent="0.25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</row>
    <row r="1220" spans="1:11" ht="15.75" x14ac:dyDescent="0.25">
      <c r="A1220" s="16"/>
      <c r="B1220" s="17" t="s">
        <v>174</v>
      </c>
      <c r="C1220" s="17"/>
      <c r="D1220" s="17"/>
      <c r="E1220" s="16"/>
      <c r="F1220" s="16"/>
      <c r="G1220" s="16"/>
      <c r="H1220" s="16"/>
      <c r="I1220" s="16"/>
      <c r="J1220" s="16"/>
      <c r="K1220" s="16"/>
    </row>
    <row r="1221" spans="1:11" ht="15.75" x14ac:dyDescent="0.25">
      <c r="A1221" s="16"/>
      <c r="B1221" s="109" t="s">
        <v>175</v>
      </c>
      <c r="C1221" s="109"/>
      <c r="D1221" s="109"/>
      <c r="E1221" s="16"/>
      <c r="F1221" s="16"/>
      <c r="G1221" s="16"/>
      <c r="H1221" s="16"/>
      <c r="I1221" s="16"/>
      <c r="J1221" s="16"/>
      <c r="K1221" s="16"/>
    </row>
    <row r="1222" spans="1:11" ht="15.75" x14ac:dyDescent="0.25">
      <c r="A1222" s="16"/>
      <c r="B1222" s="17" t="s">
        <v>176</v>
      </c>
      <c r="C1222" s="17"/>
      <c r="D1222" s="17"/>
      <c r="E1222" s="16"/>
      <c r="F1222" s="16"/>
      <c r="G1222" s="16"/>
      <c r="H1222" s="16"/>
      <c r="I1222" s="16"/>
      <c r="J1222" s="16"/>
      <c r="K1222" s="16"/>
    </row>
    <row r="1223" spans="1:11" ht="15.75" x14ac:dyDescent="0.25">
      <c r="A1223" s="16"/>
      <c r="B1223" s="17"/>
      <c r="C1223" s="17"/>
      <c r="D1223" s="17"/>
      <c r="E1223" s="16"/>
      <c r="F1223" s="16"/>
      <c r="G1223" s="16"/>
      <c r="H1223" s="16"/>
      <c r="I1223" s="16"/>
      <c r="J1223" s="16"/>
      <c r="K1223" s="16"/>
    </row>
    <row r="1224" spans="1:11" x14ac:dyDescent="0.25">
      <c r="A1224" s="16"/>
      <c r="B1224" s="2" t="s">
        <v>144</v>
      </c>
      <c r="C1224" s="16"/>
      <c r="D1224" s="16"/>
      <c r="E1224" s="18" t="s">
        <v>179</v>
      </c>
      <c r="F1224" s="15"/>
      <c r="G1224" s="19" t="s">
        <v>180</v>
      </c>
      <c r="H1224" s="16"/>
      <c r="I1224" s="16" t="s">
        <v>178</v>
      </c>
      <c r="J1224" s="16"/>
      <c r="K1224" s="5" t="s">
        <v>113</v>
      </c>
    </row>
    <row r="1225" spans="1:11" x14ac:dyDescent="0.25">
      <c r="A1225" s="16"/>
      <c r="B1225" s="16"/>
      <c r="C1225" s="16"/>
      <c r="D1225" s="16"/>
      <c r="E1225" s="11" t="s">
        <v>238</v>
      </c>
      <c r="F1225" s="20"/>
      <c r="G1225" s="11" t="s">
        <v>239</v>
      </c>
      <c r="H1225" s="16"/>
      <c r="I1225" s="16"/>
      <c r="J1225" s="16"/>
      <c r="K1225" s="16"/>
    </row>
    <row r="1226" spans="1:11" ht="57" x14ac:dyDescent="0.25">
      <c r="A1226" s="21" t="s">
        <v>74</v>
      </c>
      <c r="B1226" s="22" t="s">
        <v>168</v>
      </c>
      <c r="C1226" s="22" t="s">
        <v>64</v>
      </c>
      <c r="D1226" s="22"/>
      <c r="E1226" s="22" t="s">
        <v>164</v>
      </c>
      <c r="F1226" s="22"/>
      <c r="G1226" s="22" t="s">
        <v>165</v>
      </c>
      <c r="H1226" s="22"/>
      <c r="I1226" s="22" t="s">
        <v>166</v>
      </c>
      <c r="J1226" s="23"/>
      <c r="K1226" s="22" t="s">
        <v>167</v>
      </c>
    </row>
    <row r="1227" spans="1:11" x14ac:dyDescent="0.25">
      <c r="A1227" s="24"/>
      <c r="B1227" s="24"/>
      <c r="C1227" s="24"/>
      <c r="D1227" s="24"/>
      <c r="E1227" s="24"/>
      <c r="F1227" s="24"/>
      <c r="G1227" s="24"/>
      <c r="H1227" s="24"/>
      <c r="I1227" s="24"/>
      <c r="J1227" s="24"/>
      <c r="K1227" s="24"/>
    </row>
    <row r="1228" spans="1:11" x14ac:dyDescent="0.25">
      <c r="A1228" s="24"/>
      <c r="B1228" s="25" t="s">
        <v>169</v>
      </c>
      <c r="C1228" s="26">
        <v>145241</v>
      </c>
      <c r="D1228" s="26"/>
      <c r="E1228" s="26">
        <v>44513</v>
      </c>
      <c r="F1228" s="26"/>
      <c r="G1228" s="27">
        <v>139564.81</v>
      </c>
      <c r="H1228" s="26"/>
      <c r="I1228" s="26">
        <v>0</v>
      </c>
      <c r="J1228" s="26"/>
      <c r="K1228" s="27">
        <f>C1228+E1228+G1228-I1228</f>
        <v>329318.81</v>
      </c>
    </row>
    <row r="1229" spans="1:11" x14ac:dyDescent="0.25">
      <c r="A1229" s="26"/>
      <c r="B1229" s="24"/>
      <c r="C1229" s="26"/>
      <c r="D1229" s="26"/>
      <c r="E1229" s="26"/>
      <c r="F1229" s="26"/>
      <c r="G1229" s="26"/>
      <c r="H1229" s="26"/>
      <c r="I1229" s="26"/>
      <c r="J1229" s="26"/>
      <c r="K1229" s="26"/>
    </row>
    <row r="1230" spans="1:11" x14ac:dyDescent="0.25">
      <c r="A1230" s="26">
        <v>1</v>
      </c>
      <c r="B1230" s="22" t="s">
        <v>1255</v>
      </c>
      <c r="C1230" s="98">
        <v>1179</v>
      </c>
      <c r="D1230" s="4"/>
      <c r="E1230" s="98">
        <v>360</v>
      </c>
      <c r="F1230" s="26"/>
      <c r="G1230" s="27">
        <f>K1228*8.5%/12</f>
        <v>2332.6749041666667</v>
      </c>
      <c r="H1230" s="26"/>
      <c r="I1230" s="26">
        <v>100000</v>
      </c>
      <c r="J1230" s="26"/>
      <c r="K1230" s="27">
        <f>K1228+C1230+E1230+G1230-I1230</f>
        <v>233190.48490416666</v>
      </c>
    </row>
    <row r="1231" spans="1:11" x14ac:dyDescent="0.25">
      <c r="A1231" s="26"/>
      <c r="B1231" s="22"/>
      <c r="C1231" s="26"/>
      <c r="D1231" s="26"/>
      <c r="E1231" s="26"/>
      <c r="F1231" s="26"/>
      <c r="G1231" s="26"/>
      <c r="H1231" s="26"/>
      <c r="I1231" s="26"/>
      <c r="J1231" s="26"/>
      <c r="K1231" s="26"/>
    </row>
    <row r="1232" spans="1:11" x14ac:dyDescent="0.25">
      <c r="A1232" s="26">
        <v>2</v>
      </c>
      <c r="B1232" s="22" t="s">
        <v>1256</v>
      </c>
      <c r="C1232" s="98">
        <v>1414</v>
      </c>
      <c r="D1232" s="4"/>
      <c r="E1232" s="98">
        <v>433</v>
      </c>
      <c r="F1232" s="26"/>
      <c r="G1232" s="27">
        <f>K1230*8.5%/12</f>
        <v>1651.7659347378474</v>
      </c>
      <c r="H1232" s="26"/>
      <c r="I1232" s="26">
        <v>0</v>
      </c>
      <c r="J1232" s="26"/>
      <c r="K1232" s="27">
        <f>K1230+C1232+E1232+G1232-I1232</f>
        <v>236689.2508389045</v>
      </c>
    </row>
    <row r="1233" spans="1:11" x14ac:dyDescent="0.25">
      <c r="A1233" s="26"/>
      <c r="B1233" s="22"/>
      <c r="C1233" s="4"/>
      <c r="D1233" s="4"/>
      <c r="E1233" s="4"/>
      <c r="F1233" s="26"/>
      <c r="G1233" s="27"/>
      <c r="H1233" s="26"/>
      <c r="I1233" s="26"/>
      <c r="J1233" s="26"/>
      <c r="K1233" s="27"/>
    </row>
    <row r="1234" spans="1:11" x14ac:dyDescent="0.25">
      <c r="A1234" s="26">
        <v>3</v>
      </c>
      <c r="B1234" s="22" t="s">
        <v>1257</v>
      </c>
      <c r="C1234" s="4">
        <v>1414</v>
      </c>
      <c r="D1234" s="4"/>
      <c r="E1234" s="4">
        <v>433</v>
      </c>
      <c r="F1234" s="26"/>
      <c r="G1234" s="27">
        <f>K1232*8.5%/12</f>
        <v>1676.5488601089071</v>
      </c>
      <c r="H1234" s="26"/>
      <c r="I1234" s="26">
        <v>0</v>
      </c>
      <c r="J1234" s="26"/>
      <c r="K1234" s="27">
        <f>K1232+C1234+E1234+G1234-I1234</f>
        <v>240212.79969901341</v>
      </c>
    </row>
    <row r="1235" spans="1:11" x14ac:dyDescent="0.25">
      <c r="A1235" s="26"/>
      <c r="B1235" s="22"/>
      <c r="C1235" s="4"/>
      <c r="D1235" s="4"/>
      <c r="E1235" s="4"/>
      <c r="F1235" s="26"/>
      <c r="G1235" s="27"/>
      <c r="H1235" s="26"/>
      <c r="I1235" s="26"/>
      <c r="J1235" s="26"/>
      <c r="K1235" s="27"/>
    </row>
    <row r="1236" spans="1:11" x14ac:dyDescent="0.25">
      <c r="A1236" s="26">
        <v>4</v>
      </c>
      <c r="B1236" s="22" t="s">
        <v>1258</v>
      </c>
      <c r="C1236" s="4">
        <v>1414</v>
      </c>
      <c r="D1236" s="4"/>
      <c r="E1236" s="4">
        <v>433</v>
      </c>
      <c r="F1236" s="26"/>
      <c r="G1236" s="27">
        <f>K1234*8.5%/12</f>
        <v>1701.5073312013453</v>
      </c>
      <c r="H1236" s="26"/>
      <c r="I1236" s="26">
        <v>0</v>
      </c>
      <c r="J1236" s="26"/>
      <c r="K1236" s="27">
        <f>K1234+C1236+E1236+G1236-I1236</f>
        <v>243761.30703021475</v>
      </c>
    </row>
    <row r="1237" spans="1:11" x14ac:dyDescent="0.25">
      <c r="A1237" s="26"/>
      <c r="B1237" s="22"/>
      <c r="C1237" s="4"/>
      <c r="D1237" s="4"/>
      <c r="E1237" s="4"/>
      <c r="F1237" s="26"/>
      <c r="G1237" s="27"/>
      <c r="H1237" s="26"/>
      <c r="I1237" s="26"/>
      <c r="J1237" s="26"/>
      <c r="K1237" s="27"/>
    </row>
    <row r="1238" spans="1:11" x14ac:dyDescent="0.25">
      <c r="A1238" s="26">
        <v>5</v>
      </c>
      <c r="B1238" s="22" t="s">
        <v>1259</v>
      </c>
      <c r="C1238" s="4">
        <v>1414</v>
      </c>
      <c r="D1238" s="4"/>
      <c r="E1238" s="4">
        <v>433</v>
      </c>
      <c r="F1238" s="26"/>
      <c r="G1238" s="27">
        <f>K1236*8.5%/12</f>
        <v>1726.6425914640213</v>
      </c>
      <c r="H1238" s="26"/>
      <c r="I1238" s="26">
        <v>0</v>
      </c>
      <c r="J1238" s="26"/>
      <c r="K1238" s="27">
        <f>K1236+C1238+E1238+G1238-I1238</f>
        <v>247334.94962167877</v>
      </c>
    </row>
    <row r="1239" spans="1:11" x14ac:dyDescent="0.25">
      <c r="A1239" s="26"/>
      <c r="B1239" s="22"/>
      <c r="C1239" s="4"/>
      <c r="D1239" s="4"/>
      <c r="E1239" s="4"/>
      <c r="F1239" s="26"/>
      <c r="G1239" s="27"/>
      <c r="H1239" s="26"/>
      <c r="I1239" s="26"/>
      <c r="J1239" s="26"/>
      <c r="K1239" s="27"/>
    </row>
    <row r="1240" spans="1:11" x14ac:dyDescent="0.25">
      <c r="A1240" s="26">
        <v>6</v>
      </c>
      <c r="B1240" s="22" t="s">
        <v>1260</v>
      </c>
      <c r="C1240" s="4"/>
      <c r="D1240" s="4"/>
      <c r="E1240" s="4"/>
      <c r="F1240" s="26"/>
      <c r="G1240" s="27"/>
      <c r="H1240" s="26"/>
      <c r="I1240" s="26">
        <v>0</v>
      </c>
      <c r="J1240" s="26"/>
      <c r="K1240" s="27">
        <f>K1238+C1240+E1240+G1240-I1240</f>
        <v>247334.94962167877</v>
      </c>
    </row>
    <row r="1241" spans="1:11" x14ac:dyDescent="0.25">
      <c r="A1241" s="26"/>
      <c r="B1241" s="22"/>
      <c r="C1241" s="4"/>
      <c r="D1241" s="4"/>
      <c r="E1241" s="4"/>
      <c r="F1241" s="26"/>
      <c r="G1241" s="27"/>
      <c r="H1241" s="26"/>
      <c r="I1241" s="26"/>
      <c r="J1241" s="26"/>
      <c r="K1241" s="27"/>
    </row>
    <row r="1242" spans="1:11" x14ac:dyDescent="0.25">
      <c r="A1242" s="26">
        <v>7</v>
      </c>
      <c r="B1242" s="22" t="s">
        <v>1261</v>
      </c>
      <c r="C1242" s="4"/>
      <c r="D1242" s="4"/>
      <c r="E1242" s="4"/>
      <c r="F1242" s="26"/>
      <c r="G1242" s="27"/>
      <c r="H1242" s="26"/>
      <c r="I1242" s="26">
        <v>0</v>
      </c>
      <c r="J1242" s="26"/>
      <c r="K1242" s="27">
        <f>K1240+C1242+E1242+G1242-I1242</f>
        <v>247334.94962167877</v>
      </c>
    </row>
    <row r="1243" spans="1:11" x14ac:dyDescent="0.25">
      <c r="A1243" s="26"/>
      <c r="B1243" s="22"/>
      <c r="C1243" s="4"/>
      <c r="D1243" s="4"/>
      <c r="E1243" s="4"/>
      <c r="F1243" s="26"/>
      <c r="G1243" s="27"/>
      <c r="H1243" s="26"/>
      <c r="I1243" s="26"/>
      <c r="J1243" s="26"/>
      <c r="K1243" s="27"/>
    </row>
    <row r="1244" spans="1:11" x14ac:dyDescent="0.25">
      <c r="A1244" s="26">
        <v>8</v>
      </c>
      <c r="B1244" s="22" t="s">
        <v>1262</v>
      </c>
      <c r="C1244" s="4"/>
      <c r="D1244" s="4"/>
      <c r="E1244" s="4"/>
      <c r="F1244" s="26"/>
      <c r="G1244" s="27"/>
      <c r="H1244" s="26"/>
      <c r="I1244" s="26">
        <v>0</v>
      </c>
      <c r="J1244" s="26"/>
      <c r="K1244" s="27">
        <f>K1242+C1244+E1244+G1244-I1244</f>
        <v>247334.94962167877</v>
      </c>
    </row>
    <row r="1245" spans="1:11" x14ac:dyDescent="0.25">
      <c r="A1245" s="26"/>
      <c r="B1245" s="22"/>
      <c r="C1245" s="4"/>
      <c r="D1245" s="4"/>
      <c r="E1245" s="4"/>
      <c r="F1245" s="26"/>
      <c r="G1245" s="27"/>
      <c r="H1245" s="26"/>
      <c r="I1245" s="26"/>
      <c r="J1245" s="26"/>
      <c r="K1245" s="27"/>
    </row>
    <row r="1246" spans="1:11" x14ac:dyDescent="0.25">
      <c r="A1246" s="26">
        <v>9</v>
      </c>
      <c r="B1246" s="22" t="s">
        <v>1263</v>
      </c>
      <c r="C1246" s="4"/>
      <c r="D1246" s="4"/>
      <c r="E1246" s="4"/>
      <c r="F1246" s="26"/>
      <c r="G1246" s="27"/>
      <c r="H1246" s="26"/>
      <c r="I1246" s="26">
        <v>0</v>
      </c>
      <c r="J1246" s="26"/>
      <c r="K1246" s="27">
        <f>K1244+C1246+E1246+G1246-I1246</f>
        <v>247334.94962167877</v>
      </c>
    </row>
    <row r="1247" spans="1:11" x14ac:dyDescent="0.25">
      <c r="A1247" s="26"/>
      <c r="B1247" s="22"/>
      <c r="C1247" s="4"/>
      <c r="D1247" s="4"/>
      <c r="E1247" s="4"/>
      <c r="F1247" s="26"/>
      <c r="G1247" s="27"/>
      <c r="H1247" s="26"/>
      <c r="I1247" s="26"/>
      <c r="J1247" s="26"/>
      <c r="K1247" s="27"/>
    </row>
    <row r="1248" spans="1:11" x14ac:dyDescent="0.25">
      <c r="A1248" s="26">
        <v>10</v>
      </c>
      <c r="B1248" s="22" t="s">
        <v>1264</v>
      </c>
      <c r="C1248" s="4"/>
      <c r="D1248" s="4"/>
      <c r="E1248" s="4"/>
      <c r="F1248" s="26"/>
      <c r="G1248" s="27"/>
      <c r="H1248" s="26"/>
      <c r="I1248" s="26">
        <v>0</v>
      </c>
      <c r="J1248" s="26"/>
      <c r="K1248" s="27">
        <f>K1246+C1248+E1248+G1248-I1248</f>
        <v>247334.94962167877</v>
      </c>
    </row>
    <row r="1249" spans="1:14" x14ac:dyDescent="0.25">
      <c r="A1249" s="26"/>
      <c r="B1249" s="22"/>
      <c r="C1249" s="4"/>
      <c r="D1249" s="4"/>
      <c r="E1249" s="4"/>
      <c r="F1249" s="26"/>
      <c r="G1249" s="27"/>
      <c r="H1249" s="26"/>
      <c r="I1249" s="26"/>
      <c r="J1249" s="26"/>
      <c r="K1249" s="27"/>
    </row>
    <row r="1250" spans="1:14" x14ac:dyDescent="0.25">
      <c r="A1250" s="26">
        <v>11</v>
      </c>
      <c r="B1250" s="22" t="s">
        <v>1265</v>
      </c>
      <c r="C1250" s="4"/>
      <c r="D1250" s="4"/>
      <c r="E1250" s="4"/>
      <c r="F1250" s="26"/>
      <c r="G1250" s="27"/>
      <c r="H1250" s="26"/>
      <c r="I1250" s="26">
        <v>0</v>
      </c>
      <c r="J1250" s="26"/>
      <c r="K1250" s="27">
        <f>K1248+C1250+E1250+G1250-I1250</f>
        <v>247334.94962167877</v>
      </c>
    </row>
    <row r="1251" spans="1:14" x14ac:dyDescent="0.25">
      <c r="A1251" s="26"/>
      <c r="B1251" s="22"/>
      <c r="C1251" s="4"/>
      <c r="D1251" s="4"/>
      <c r="E1251" s="4"/>
      <c r="F1251" s="26"/>
      <c r="G1251" s="27"/>
      <c r="H1251" s="26"/>
      <c r="I1251" s="26"/>
      <c r="J1251" s="26"/>
      <c r="K1251" s="27"/>
    </row>
    <row r="1252" spans="1:14" x14ac:dyDescent="0.25">
      <c r="A1252" s="26">
        <v>12</v>
      </c>
      <c r="B1252" s="22" t="s">
        <v>1266</v>
      </c>
      <c r="C1252" s="4"/>
      <c r="D1252" s="4"/>
      <c r="E1252" s="4"/>
      <c r="F1252" s="26"/>
      <c r="G1252" s="27"/>
      <c r="H1252" s="71"/>
      <c r="I1252" s="71">
        <v>0</v>
      </c>
      <c r="J1252" s="71"/>
      <c r="K1252" s="27">
        <f>K1250+C1252+E1252+G1252-I1252</f>
        <v>247334.94962167877</v>
      </c>
    </row>
    <row r="1253" spans="1:14" x14ac:dyDescent="0.25">
      <c r="A1253" s="26"/>
      <c r="B1253" s="22"/>
      <c r="C1253" s="26"/>
      <c r="D1253" s="26"/>
      <c r="E1253" s="26"/>
      <c r="F1253" s="26"/>
      <c r="G1253" s="26"/>
      <c r="H1253" s="26"/>
      <c r="I1253" s="26"/>
      <c r="J1253" s="26"/>
      <c r="K1253" s="26"/>
    </row>
    <row r="1254" spans="1:14" x14ac:dyDescent="0.25">
      <c r="A1254" s="26"/>
      <c r="B1254" s="22"/>
      <c r="C1254" s="6">
        <f>SUM(C1230:C1253)</f>
        <v>6835</v>
      </c>
      <c r="D1254" s="6"/>
      <c r="E1254" s="6">
        <f>SUM(E1230:E1253)</f>
        <v>2092</v>
      </c>
      <c r="F1254" s="28"/>
      <c r="G1254" s="6">
        <f>SUM(G1230:G1253)</f>
        <v>9089.1396216787871</v>
      </c>
      <c r="H1254" s="28"/>
      <c r="I1254" s="6">
        <f>SUM(I1230:I1253)</f>
        <v>100000</v>
      </c>
      <c r="J1254" s="26"/>
      <c r="K1254" s="27"/>
    </row>
    <row r="1255" spans="1:14" x14ac:dyDescent="0.25">
      <c r="A1255" s="24"/>
      <c r="B1255" s="22"/>
      <c r="C1255" s="26"/>
      <c r="D1255" s="26"/>
      <c r="E1255" s="26"/>
      <c r="F1255" s="26"/>
      <c r="G1255" s="26"/>
      <c r="H1255" s="26"/>
      <c r="I1255" s="26"/>
      <c r="J1255" s="26"/>
      <c r="K1255" s="26"/>
    </row>
    <row r="1256" spans="1:14" x14ac:dyDescent="0.25">
      <c r="A1256" s="24"/>
      <c r="B1256" s="22" t="s">
        <v>173</v>
      </c>
      <c r="C1256" s="29">
        <f>C1254+C1228</f>
        <v>152076</v>
      </c>
      <c r="D1256" s="28"/>
      <c r="E1256" s="29">
        <f>E1254+E1228</f>
        <v>46605</v>
      </c>
      <c r="F1256" s="28"/>
      <c r="G1256" s="29">
        <f>G1254+G1228</f>
        <v>148653.9496216788</v>
      </c>
      <c r="H1256" s="28"/>
      <c r="I1256" s="29">
        <f>I1254+I1228</f>
        <v>100000</v>
      </c>
      <c r="J1256" s="28"/>
      <c r="K1256" s="30">
        <f>C1256+E1256+G1256-I1256</f>
        <v>247334.9496216788</v>
      </c>
    </row>
    <row r="1257" spans="1:14" ht="28.5" x14ac:dyDescent="0.25">
      <c r="A1257" s="24"/>
      <c r="B1257" s="22" t="s">
        <v>1277</v>
      </c>
      <c r="C1257" s="26"/>
      <c r="D1257" s="26"/>
      <c r="E1257" s="26"/>
      <c r="F1257" s="26"/>
      <c r="G1257" s="26"/>
      <c r="H1257" s="26"/>
      <c r="I1257" s="26"/>
      <c r="J1257" s="26"/>
      <c r="K1257" s="26"/>
    </row>
    <row r="1258" spans="1:14" x14ac:dyDescent="0.25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</row>
    <row r="1259" spans="1:14" x14ac:dyDescent="0.25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</row>
    <row r="1260" spans="1:14" x14ac:dyDescent="0.25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</row>
    <row r="1261" spans="1:14" x14ac:dyDescent="0.25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</row>
    <row r="1262" spans="1:14" x14ac:dyDescent="0.25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</row>
    <row r="1263" spans="1:14" ht="15.75" x14ac:dyDescent="0.25">
      <c r="A1263" s="16"/>
      <c r="B1263" s="17" t="s">
        <v>174</v>
      </c>
      <c r="C1263" s="17"/>
      <c r="D1263" s="17"/>
      <c r="E1263" s="16"/>
      <c r="F1263" s="16"/>
      <c r="G1263" s="16"/>
      <c r="H1263" s="16"/>
      <c r="I1263" s="16"/>
      <c r="J1263" s="16"/>
      <c r="K1263" s="16"/>
      <c r="N1263">
        <v>273565</v>
      </c>
    </row>
    <row r="1264" spans="1:14" ht="15.75" x14ac:dyDescent="0.25">
      <c r="A1264" s="16"/>
      <c r="B1264" s="109" t="s">
        <v>175</v>
      </c>
      <c r="C1264" s="109"/>
      <c r="D1264" s="109"/>
      <c r="E1264" s="16"/>
      <c r="F1264" s="16"/>
      <c r="G1264" s="16"/>
      <c r="H1264" s="16"/>
      <c r="I1264" s="16"/>
      <c r="J1264" s="16"/>
      <c r="K1264" s="16"/>
      <c r="N1264">
        <v>-2326</v>
      </c>
    </row>
    <row r="1265" spans="1:14" ht="15.75" x14ac:dyDescent="0.25">
      <c r="A1265" s="16"/>
      <c r="B1265" s="17" t="s">
        <v>176</v>
      </c>
      <c r="C1265" s="17"/>
      <c r="D1265" s="17"/>
      <c r="E1265" s="16"/>
      <c r="F1265" s="16"/>
      <c r="G1265" s="16"/>
      <c r="H1265" s="16"/>
      <c r="I1265" s="16"/>
      <c r="J1265" s="16"/>
      <c r="K1265" s="16"/>
      <c r="N1265">
        <v>-31007</v>
      </c>
    </row>
    <row r="1266" spans="1:14" ht="15.75" x14ac:dyDescent="0.25">
      <c r="A1266" s="16"/>
      <c r="B1266" s="17"/>
      <c r="C1266" s="17"/>
      <c r="D1266" s="17"/>
      <c r="E1266" s="16"/>
      <c r="F1266" s="16"/>
      <c r="G1266" s="16"/>
      <c r="H1266" s="16"/>
      <c r="I1266" s="16"/>
      <c r="J1266" s="16"/>
      <c r="K1266" s="16"/>
      <c r="N1266">
        <v>33632</v>
      </c>
    </row>
    <row r="1267" spans="1:14" x14ac:dyDescent="0.25">
      <c r="A1267" s="16"/>
      <c r="B1267" s="2" t="s">
        <v>145</v>
      </c>
      <c r="C1267" s="16"/>
      <c r="D1267" s="16"/>
      <c r="E1267" s="18" t="s">
        <v>179</v>
      </c>
      <c r="F1267" s="15"/>
      <c r="G1267" s="19" t="s">
        <v>180</v>
      </c>
      <c r="H1267" s="16"/>
      <c r="I1267" s="16" t="s">
        <v>178</v>
      </c>
      <c r="J1267" s="16"/>
      <c r="K1267" s="5" t="s">
        <v>114</v>
      </c>
      <c r="N1267">
        <v>33632</v>
      </c>
    </row>
    <row r="1268" spans="1:14" x14ac:dyDescent="0.25">
      <c r="A1268" s="16"/>
      <c r="B1268" s="16"/>
      <c r="C1268" s="16"/>
      <c r="D1268" s="16"/>
      <c r="E1268" s="11" t="s">
        <v>240</v>
      </c>
      <c r="F1268" s="20"/>
      <c r="G1268" s="11" t="s">
        <v>276</v>
      </c>
      <c r="H1268" s="16"/>
      <c r="I1268" s="16"/>
      <c r="J1268" s="16"/>
      <c r="K1268" s="16"/>
      <c r="N1268">
        <v>18192</v>
      </c>
    </row>
    <row r="1269" spans="1:14" ht="57" x14ac:dyDescent="0.25">
      <c r="A1269" s="21" t="s">
        <v>74</v>
      </c>
      <c r="B1269" s="22" t="s">
        <v>168</v>
      </c>
      <c r="C1269" s="22" t="s">
        <v>64</v>
      </c>
      <c r="D1269" s="22"/>
      <c r="E1269" s="22" t="s">
        <v>164</v>
      </c>
      <c r="F1269" s="22"/>
      <c r="G1269" s="22" t="s">
        <v>165</v>
      </c>
      <c r="H1269" s="22"/>
      <c r="I1269" s="22" t="s">
        <v>166</v>
      </c>
      <c r="J1269" s="23"/>
      <c r="K1269" s="22" t="s">
        <v>167</v>
      </c>
      <c r="N1269">
        <v>18725</v>
      </c>
    </row>
    <row r="1270" spans="1:14" x14ac:dyDescent="0.25">
      <c r="A1270" s="24"/>
      <c r="B1270" s="24"/>
      <c r="C1270" s="24"/>
      <c r="D1270" s="24"/>
      <c r="E1270" s="24"/>
      <c r="F1270" s="24"/>
      <c r="G1270" s="24"/>
      <c r="H1270" s="24"/>
      <c r="I1270" s="24"/>
      <c r="J1270" s="24"/>
      <c r="K1270" s="24"/>
      <c r="N1270">
        <v>2400</v>
      </c>
    </row>
    <row r="1271" spans="1:14" x14ac:dyDescent="0.25">
      <c r="A1271" s="24"/>
      <c r="B1271" s="25" t="s">
        <v>169</v>
      </c>
      <c r="C1271" s="26">
        <v>126201</v>
      </c>
      <c r="D1271" s="26"/>
      <c r="E1271" s="26">
        <v>38685</v>
      </c>
      <c r="F1271" s="26"/>
      <c r="G1271" s="26">
        <v>69459</v>
      </c>
      <c r="H1271" s="26"/>
      <c r="I1271" s="26">
        <v>0</v>
      </c>
      <c r="J1271" s="26"/>
      <c r="K1271" s="26">
        <f>C1271+E1271+G1271-I1271</f>
        <v>234345</v>
      </c>
      <c r="N1271">
        <v>2000</v>
      </c>
    </row>
    <row r="1272" spans="1:14" x14ac:dyDescent="0.25">
      <c r="A1272" s="26"/>
      <c r="B1272" s="24"/>
      <c r="C1272" s="26"/>
      <c r="D1272" s="26"/>
      <c r="E1272" s="26"/>
      <c r="F1272" s="26"/>
      <c r="G1272" s="26"/>
      <c r="H1272" s="26"/>
      <c r="I1272" s="26"/>
      <c r="J1272" s="26"/>
      <c r="K1272" s="26"/>
      <c r="N1272">
        <f>SUM(N1263:N1271)</f>
        <v>348813</v>
      </c>
    </row>
    <row r="1273" spans="1:14" x14ac:dyDescent="0.25">
      <c r="A1273" s="26">
        <v>1</v>
      </c>
      <c r="B1273" s="22" t="s">
        <v>1255</v>
      </c>
      <c r="C1273" s="4">
        <v>1742</v>
      </c>
      <c r="D1273" s="4"/>
      <c r="E1273" s="4">
        <v>533</v>
      </c>
      <c r="F1273" s="26"/>
      <c r="G1273" s="27">
        <f>K1271*8.5%/12</f>
        <v>1659.9437500000001</v>
      </c>
      <c r="H1273" s="26"/>
      <c r="I1273" s="26">
        <v>50000</v>
      </c>
      <c r="J1273" s="26"/>
      <c r="K1273" s="27">
        <f>K1271+C1273+E1273+G1273-I1273</f>
        <v>188279.94375000001</v>
      </c>
      <c r="N1273">
        <v>368051</v>
      </c>
    </row>
    <row r="1274" spans="1:14" x14ac:dyDescent="0.25">
      <c r="A1274" s="26"/>
      <c r="B1274" s="22"/>
      <c r="C1274" s="26"/>
      <c r="D1274" s="26"/>
      <c r="E1274" s="26"/>
      <c r="F1274" s="26"/>
      <c r="G1274" s="26"/>
      <c r="H1274" s="26"/>
      <c r="I1274" s="26"/>
      <c r="J1274" s="26"/>
      <c r="K1274" s="26"/>
      <c r="N1274">
        <f>+N1272-N1273</f>
        <v>-19238</v>
      </c>
    </row>
    <row r="1275" spans="1:14" x14ac:dyDescent="0.25">
      <c r="A1275" s="26">
        <v>2</v>
      </c>
      <c r="B1275" s="22" t="s">
        <v>1256</v>
      </c>
      <c r="C1275" s="98">
        <v>1742</v>
      </c>
      <c r="D1275" s="4"/>
      <c r="E1275" s="4">
        <v>533</v>
      </c>
      <c r="F1275" s="26"/>
      <c r="G1275" s="27">
        <f>K1273*8.5%/12</f>
        <v>1333.6496015625</v>
      </c>
      <c r="H1275" s="26"/>
      <c r="I1275" s="26">
        <v>0</v>
      </c>
      <c r="J1275" s="26"/>
      <c r="K1275" s="27">
        <f>K1273+C1275+E1275+G1275-I1275</f>
        <v>191888.59335156251</v>
      </c>
    </row>
    <row r="1276" spans="1:14" x14ac:dyDescent="0.25">
      <c r="A1276" s="26"/>
      <c r="B1276" s="22"/>
      <c r="C1276" s="4"/>
      <c r="D1276" s="4"/>
      <c r="E1276" s="4"/>
      <c r="F1276" s="26"/>
      <c r="G1276" s="27"/>
      <c r="H1276" s="26"/>
      <c r="I1276" s="26"/>
      <c r="J1276" s="26"/>
      <c r="K1276" s="27"/>
    </row>
    <row r="1277" spans="1:14" x14ac:dyDescent="0.25">
      <c r="A1277" s="26">
        <v>3</v>
      </c>
      <c r="B1277" s="22" t="s">
        <v>1257</v>
      </c>
      <c r="C1277" s="4">
        <v>1742</v>
      </c>
      <c r="D1277" s="4"/>
      <c r="E1277" s="4">
        <v>533</v>
      </c>
      <c r="F1277" s="26"/>
      <c r="G1277" s="27">
        <f>K1275*8.5%/12</f>
        <v>1359.2108695735678</v>
      </c>
      <c r="H1277" s="26"/>
      <c r="I1277" s="26">
        <v>0</v>
      </c>
      <c r="J1277" s="26"/>
      <c r="K1277" s="27">
        <f>K1275+C1277+E1277+G1277-I1277</f>
        <v>195522.80422113609</v>
      </c>
    </row>
    <row r="1278" spans="1:14" x14ac:dyDescent="0.25">
      <c r="A1278" s="26"/>
      <c r="B1278" s="22"/>
      <c r="C1278" s="4"/>
      <c r="D1278" s="4"/>
      <c r="E1278" s="4"/>
      <c r="F1278" s="26"/>
      <c r="G1278" s="27"/>
      <c r="H1278" s="26"/>
      <c r="I1278" s="26"/>
      <c r="J1278" s="26"/>
      <c r="K1278" s="27"/>
    </row>
    <row r="1279" spans="1:14" x14ac:dyDescent="0.25">
      <c r="A1279" s="26">
        <v>4</v>
      </c>
      <c r="B1279" s="22" t="s">
        <v>1258</v>
      </c>
      <c r="C1279" s="4">
        <v>1742</v>
      </c>
      <c r="D1279" s="4"/>
      <c r="E1279" s="4">
        <v>533</v>
      </c>
      <c r="F1279" s="26"/>
      <c r="G1279" s="27">
        <f>K1277*8.5%/12</f>
        <v>1384.9531965663807</v>
      </c>
      <c r="H1279" s="26"/>
      <c r="I1279" s="26">
        <v>0</v>
      </c>
      <c r="J1279" s="26"/>
      <c r="K1279" s="27">
        <f>K1277+C1279+E1279+G1279-I1279</f>
        <v>199182.75741770247</v>
      </c>
    </row>
    <row r="1280" spans="1:14" x14ac:dyDescent="0.25">
      <c r="A1280" s="26"/>
      <c r="B1280" s="22"/>
      <c r="C1280" s="4"/>
      <c r="D1280" s="4"/>
      <c r="E1280" s="4"/>
      <c r="F1280" s="26"/>
      <c r="G1280" s="27"/>
      <c r="H1280" s="26"/>
      <c r="I1280" s="26"/>
      <c r="J1280" s="26"/>
      <c r="K1280" s="27"/>
    </row>
    <row r="1281" spans="1:11" x14ac:dyDescent="0.25">
      <c r="A1281" s="26">
        <v>5</v>
      </c>
      <c r="B1281" s="22" t="s">
        <v>1259</v>
      </c>
      <c r="C1281" s="4">
        <v>1742</v>
      </c>
      <c r="D1281" s="4"/>
      <c r="E1281" s="4">
        <v>533</v>
      </c>
      <c r="F1281" s="26"/>
      <c r="G1281" s="27">
        <f>K1279*8.5%/12</f>
        <v>1410.8778650420593</v>
      </c>
      <c r="H1281" s="26"/>
      <c r="I1281" s="26">
        <v>0</v>
      </c>
      <c r="J1281" s="26"/>
      <c r="K1281" s="27">
        <f>K1279+C1281+E1281+G1281-I1281</f>
        <v>202868.63528274454</v>
      </c>
    </row>
    <row r="1282" spans="1:11" x14ac:dyDescent="0.25">
      <c r="A1282" s="26"/>
      <c r="B1282" s="22"/>
      <c r="C1282" s="4"/>
      <c r="D1282" s="4"/>
      <c r="E1282" s="4"/>
      <c r="F1282" s="26"/>
      <c r="G1282" s="27"/>
      <c r="H1282" s="26"/>
      <c r="I1282" s="26"/>
      <c r="J1282" s="26"/>
      <c r="K1282" s="27"/>
    </row>
    <row r="1283" spans="1:11" x14ac:dyDescent="0.25">
      <c r="A1283" s="26">
        <v>6</v>
      </c>
      <c r="B1283" s="22" t="s">
        <v>1260</v>
      </c>
      <c r="C1283" s="4"/>
      <c r="D1283" s="4"/>
      <c r="E1283" s="4"/>
      <c r="F1283" s="26"/>
      <c r="G1283" s="27"/>
      <c r="H1283" s="26"/>
      <c r="I1283" s="26">
        <v>0</v>
      </c>
      <c r="J1283" s="26"/>
      <c r="K1283" s="27">
        <f>K1281+C1283+E1283+G1283-I1283</f>
        <v>202868.63528274454</v>
      </c>
    </row>
    <row r="1284" spans="1:11" x14ac:dyDescent="0.25">
      <c r="A1284" s="26"/>
      <c r="B1284" s="22"/>
      <c r="C1284" s="4"/>
      <c r="D1284" s="4"/>
      <c r="E1284" s="4"/>
      <c r="F1284" s="26"/>
      <c r="G1284" s="27"/>
      <c r="H1284" s="26"/>
      <c r="I1284" s="26"/>
      <c r="J1284" s="26"/>
      <c r="K1284" s="27"/>
    </row>
    <row r="1285" spans="1:11" x14ac:dyDescent="0.25">
      <c r="A1285" s="26">
        <v>7</v>
      </c>
      <c r="B1285" s="22" t="s">
        <v>1261</v>
      </c>
      <c r="C1285" s="4"/>
      <c r="D1285" s="4"/>
      <c r="E1285" s="4"/>
      <c r="F1285" s="26"/>
      <c r="G1285" s="27"/>
      <c r="H1285" s="26"/>
      <c r="I1285" s="26">
        <v>0</v>
      </c>
      <c r="J1285" s="26"/>
      <c r="K1285" s="27">
        <f>K1283+C1285+E1285+G1285-I1285</f>
        <v>202868.63528274454</v>
      </c>
    </row>
    <row r="1286" spans="1:11" x14ac:dyDescent="0.25">
      <c r="A1286" s="26"/>
      <c r="B1286" s="22"/>
      <c r="C1286" s="4"/>
      <c r="D1286" s="4"/>
      <c r="E1286" s="4"/>
      <c r="F1286" s="26"/>
      <c r="G1286" s="27"/>
      <c r="H1286" s="26"/>
      <c r="I1286" s="26"/>
      <c r="J1286" s="26"/>
      <c r="K1286" s="27"/>
    </row>
    <row r="1287" spans="1:11" x14ac:dyDescent="0.25">
      <c r="A1287" s="26">
        <v>8</v>
      </c>
      <c r="B1287" s="22" t="s">
        <v>1262</v>
      </c>
      <c r="C1287" s="4"/>
      <c r="D1287" s="4"/>
      <c r="E1287" s="4"/>
      <c r="F1287" s="26"/>
      <c r="G1287" s="27"/>
      <c r="H1287" s="26"/>
      <c r="I1287" s="26">
        <v>0</v>
      </c>
      <c r="J1287" s="26"/>
      <c r="K1287" s="27">
        <f>K1285+C1287+E1287+G1287-I1287</f>
        <v>202868.63528274454</v>
      </c>
    </row>
    <row r="1288" spans="1:11" x14ac:dyDescent="0.25">
      <c r="A1288" s="26"/>
      <c r="B1288" s="22"/>
      <c r="C1288" s="4"/>
      <c r="D1288" s="4"/>
      <c r="E1288" s="4"/>
      <c r="F1288" s="26"/>
      <c r="G1288" s="27"/>
      <c r="H1288" s="26"/>
      <c r="I1288" s="26"/>
      <c r="J1288" s="26"/>
      <c r="K1288" s="27"/>
    </row>
    <row r="1289" spans="1:11" x14ac:dyDescent="0.25">
      <c r="A1289" s="26">
        <v>9</v>
      </c>
      <c r="B1289" s="22" t="s">
        <v>1263</v>
      </c>
      <c r="C1289" s="4"/>
      <c r="D1289" s="4"/>
      <c r="E1289" s="4"/>
      <c r="F1289" s="26"/>
      <c r="G1289" s="27"/>
      <c r="H1289" s="26"/>
      <c r="I1289" s="26">
        <v>0</v>
      </c>
      <c r="J1289" s="26"/>
      <c r="K1289" s="27">
        <f>K1287+C1289+E1289+G1289-I1289</f>
        <v>202868.63528274454</v>
      </c>
    </row>
    <row r="1290" spans="1:11" x14ac:dyDescent="0.25">
      <c r="A1290" s="26"/>
      <c r="B1290" s="22"/>
      <c r="C1290" s="4"/>
      <c r="D1290" s="4"/>
      <c r="E1290" s="4"/>
      <c r="F1290" s="26"/>
      <c r="G1290" s="27"/>
      <c r="H1290" s="26"/>
      <c r="I1290" s="26"/>
      <c r="J1290" s="26"/>
      <c r="K1290" s="27"/>
    </row>
    <row r="1291" spans="1:11" x14ac:dyDescent="0.25">
      <c r="A1291" s="26">
        <v>10</v>
      </c>
      <c r="B1291" s="22" t="s">
        <v>1264</v>
      </c>
      <c r="C1291" s="4"/>
      <c r="D1291" s="4"/>
      <c r="E1291" s="4"/>
      <c r="F1291" s="26"/>
      <c r="G1291" s="27"/>
      <c r="H1291" s="26"/>
      <c r="I1291" s="26">
        <v>0</v>
      </c>
      <c r="J1291" s="26"/>
      <c r="K1291" s="27">
        <f>K1289+C1291+E1291+G1291-I1291</f>
        <v>202868.63528274454</v>
      </c>
    </row>
    <row r="1292" spans="1:11" x14ac:dyDescent="0.25">
      <c r="A1292" s="26"/>
      <c r="B1292" s="22"/>
      <c r="C1292" s="4"/>
      <c r="D1292" s="4"/>
      <c r="E1292" s="4"/>
      <c r="F1292" s="26"/>
      <c r="G1292" s="27"/>
      <c r="H1292" s="26"/>
      <c r="I1292" s="26"/>
      <c r="J1292" s="26"/>
      <c r="K1292" s="27"/>
    </row>
    <row r="1293" spans="1:11" x14ac:dyDescent="0.25">
      <c r="A1293" s="26">
        <v>11</v>
      </c>
      <c r="B1293" s="22" t="s">
        <v>1265</v>
      </c>
      <c r="C1293" s="4"/>
      <c r="D1293" s="4"/>
      <c r="E1293" s="4"/>
      <c r="F1293" s="26"/>
      <c r="G1293" s="27"/>
      <c r="H1293" s="26"/>
      <c r="I1293" s="26">
        <v>0</v>
      </c>
      <c r="J1293" s="26"/>
      <c r="K1293" s="27">
        <f>K1291+C1293+E1293+G1293-I1293</f>
        <v>202868.63528274454</v>
      </c>
    </row>
    <row r="1294" spans="1:11" x14ac:dyDescent="0.25">
      <c r="A1294" s="26"/>
      <c r="B1294" s="22"/>
      <c r="C1294" s="4"/>
      <c r="D1294" s="4"/>
      <c r="E1294" s="4"/>
      <c r="F1294" s="26"/>
      <c r="G1294" s="27"/>
      <c r="H1294" s="26"/>
      <c r="I1294" s="26"/>
      <c r="J1294" s="26"/>
      <c r="K1294" s="27"/>
    </row>
    <row r="1295" spans="1:11" x14ac:dyDescent="0.25">
      <c r="A1295" s="26">
        <v>12</v>
      </c>
      <c r="B1295" s="22" t="s">
        <v>1266</v>
      </c>
      <c r="C1295" s="4"/>
      <c r="D1295" s="4"/>
      <c r="E1295" s="4"/>
      <c r="F1295" s="26"/>
      <c r="G1295" s="27"/>
      <c r="H1295" s="26"/>
      <c r="I1295" s="26">
        <v>0</v>
      </c>
      <c r="J1295" s="26"/>
      <c r="K1295" s="27">
        <f>K1293+C1295+E1295+G1295-I1295</f>
        <v>202868.63528274454</v>
      </c>
    </row>
    <row r="1296" spans="1:11" x14ac:dyDescent="0.25">
      <c r="A1296" s="26"/>
      <c r="B1296" s="22"/>
      <c r="C1296" s="4"/>
      <c r="D1296" s="4"/>
      <c r="E1296" s="4"/>
      <c r="F1296" s="26"/>
      <c r="G1296" s="27"/>
      <c r="H1296" s="26"/>
      <c r="I1296" s="26"/>
      <c r="J1296" s="26"/>
      <c r="K1296" s="27"/>
    </row>
    <row r="1297" spans="1:11" x14ac:dyDescent="0.25">
      <c r="A1297" s="26"/>
      <c r="B1297" s="22"/>
      <c r="C1297" s="6">
        <f>SUM(C1273:C1295)</f>
        <v>8710</v>
      </c>
      <c r="D1297" s="6"/>
      <c r="E1297" s="6">
        <f>SUM(E1273:E1295)</f>
        <v>2665</v>
      </c>
      <c r="F1297" s="28"/>
      <c r="G1297" s="6">
        <f>SUM(G1273:G1295)</f>
        <v>7148.635282744508</v>
      </c>
      <c r="H1297" s="28"/>
      <c r="I1297" s="6">
        <f>SUM(I1273:I1295)</f>
        <v>50000</v>
      </c>
      <c r="J1297" s="26"/>
      <c r="K1297" s="27"/>
    </row>
    <row r="1298" spans="1:11" x14ac:dyDescent="0.25">
      <c r="A1298" s="24"/>
      <c r="B1298" s="22"/>
      <c r="C1298" s="26"/>
      <c r="D1298" s="26"/>
      <c r="E1298" s="26"/>
      <c r="F1298" s="26"/>
      <c r="G1298" s="26"/>
      <c r="H1298" s="26"/>
      <c r="I1298" s="26"/>
      <c r="J1298" s="26"/>
      <c r="K1298" s="26"/>
    </row>
    <row r="1299" spans="1:11" x14ac:dyDescent="0.25">
      <c r="A1299" s="24"/>
      <c r="B1299" s="22" t="s">
        <v>173</v>
      </c>
      <c r="C1299" s="29">
        <f>C1297+C1271</f>
        <v>134911</v>
      </c>
      <c r="D1299" s="28"/>
      <c r="E1299" s="29">
        <f>E1297+E1271</f>
        <v>41350</v>
      </c>
      <c r="F1299" s="28"/>
      <c r="G1299" s="29">
        <f>G1297+G1271</f>
        <v>76607.635282744508</v>
      </c>
      <c r="H1299" s="28"/>
      <c r="I1299" s="29">
        <f>I1297+I1271</f>
        <v>50000</v>
      </c>
      <c r="J1299" s="28"/>
      <c r="K1299" s="30">
        <f>C1299+E1299+G1299-I1299</f>
        <v>202868.63528274451</v>
      </c>
    </row>
    <row r="1300" spans="1:11" ht="28.5" x14ac:dyDescent="0.25">
      <c r="A1300" s="24"/>
      <c r="B1300" s="22" t="s">
        <v>1278</v>
      </c>
      <c r="C1300" s="26"/>
      <c r="D1300" s="26"/>
      <c r="E1300" s="26"/>
      <c r="F1300" s="26"/>
      <c r="G1300" s="26"/>
      <c r="H1300" s="26"/>
      <c r="I1300" s="26"/>
      <c r="J1300" s="26"/>
      <c r="K1300" s="26"/>
    </row>
    <row r="1301" spans="1:11" x14ac:dyDescent="0.25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</row>
    <row r="1302" spans="1:11" x14ac:dyDescent="0.25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</row>
    <row r="1303" spans="1:11" x14ac:dyDescent="0.25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</row>
    <row r="1304" spans="1:11" x14ac:dyDescent="0.25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</row>
    <row r="1305" spans="1:11" x14ac:dyDescent="0.25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</row>
    <row r="1306" spans="1:11" ht="15.75" x14ac:dyDescent="0.25">
      <c r="A1306" s="16"/>
      <c r="B1306" s="17" t="s">
        <v>174</v>
      </c>
      <c r="C1306" s="17"/>
      <c r="D1306" s="17"/>
      <c r="E1306" s="16"/>
      <c r="F1306" s="16"/>
      <c r="G1306" s="16"/>
      <c r="H1306" s="16"/>
      <c r="I1306" s="16"/>
      <c r="J1306" s="16"/>
      <c r="K1306" s="16"/>
    </row>
    <row r="1307" spans="1:11" ht="15.75" x14ac:dyDescent="0.25">
      <c r="A1307" s="16"/>
      <c r="B1307" s="109" t="s">
        <v>175</v>
      </c>
      <c r="C1307" s="109"/>
      <c r="D1307" s="109"/>
      <c r="E1307" s="16"/>
      <c r="F1307" s="16"/>
      <c r="G1307" s="16"/>
      <c r="H1307" s="16"/>
      <c r="I1307" s="16"/>
      <c r="J1307" s="16"/>
      <c r="K1307" s="16"/>
    </row>
    <row r="1308" spans="1:11" ht="15.75" x14ac:dyDescent="0.25">
      <c r="A1308" s="16"/>
      <c r="B1308" s="17" t="s">
        <v>176</v>
      </c>
      <c r="C1308" s="17"/>
      <c r="D1308" s="17"/>
      <c r="E1308" s="16"/>
      <c r="F1308" s="16"/>
      <c r="G1308" s="16"/>
      <c r="H1308" s="16"/>
      <c r="I1308" s="16"/>
      <c r="J1308" s="16"/>
      <c r="K1308" s="16"/>
    </row>
    <row r="1309" spans="1:11" ht="15.75" x14ac:dyDescent="0.25">
      <c r="A1309" s="16"/>
      <c r="B1309" s="17"/>
      <c r="C1309" s="17"/>
      <c r="D1309" s="17"/>
      <c r="E1309" s="16"/>
      <c r="F1309" s="16"/>
      <c r="G1309" s="16"/>
      <c r="H1309" s="16"/>
      <c r="I1309" s="16"/>
      <c r="J1309" s="16"/>
      <c r="K1309" s="16"/>
    </row>
    <row r="1310" spans="1:11" x14ac:dyDescent="0.25">
      <c r="A1310" s="16"/>
      <c r="B1310" s="2" t="s">
        <v>20</v>
      </c>
      <c r="C1310" s="16"/>
      <c r="D1310" s="16"/>
      <c r="E1310" s="18" t="s">
        <v>179</v>
      </c>
      <c r="F1310" s="15"/>
      <c r="G1310" s="19" t="s">
        <v>180</v>
      </c>
      <c r="H1310" s="16"/>
      <c r="I1310" s="16" t="s">
        <v>178</v>
      </c>
      <c r="J1310" s="16"/>
      <c r="K1310" s="5" t="s">
        <v>115</v>
      </c>
    </row>
    <row r="1311" spans="1:11" x14ac:dyDescent="0.25">
      <c r="A1311" s="16"/>
      <c r="B1311" s="16"/>
      <c r="C1311" s="16"/>
      <c r="D1311" s="16"/>
      <c r="E1311" s="11" t="s">
        <v>241</v>
      </c>
      <c r="F1311" s="20"/>
      <c r="G1311" s="11" t="s">
        <v>242</v>
      </c>
      <c r="H1311" s="16"/>
      <c r="I1311" s="16"/>
      <c r="J1311" s="16"/>
      <c r="K1311" s="16"/>
    </row>
    <row r="1312" spans="1:11" ht="57" x14ac:dyDescent="0.25">
      <c r="A1312" s="21" t="s">
        <v>74</v>
      </c>
      <c r="B1312" s="22"/>
      <c r="C1312" s="22" t="s">
        <v>64</v>
      </c>
      <c r="D1312" s="22"/>
      <c r="E1312" s="22" t="s">
        <v>164</v>
      </c>
      <c r="F1312" s="22"/>
      <c r="G1312" s="22" t="s">
        <v>165</v>
      </c>
      <c r="H1312" s="22"/>
      <c r="I1312" s="22" t="s">
        <v>166</v>
      </c>
      <c r="J1312" s="23"/>
      <c r="K1312" s="22" t="s">
        <v>167</v>
      </c>
    </row>
    <row r="1313" spans="1:26" x14ac:dyDescent="0.25">
      <c r="A1313" s="24"/>
      <c r="B1313" s="24"/>
      <c r="C1313" s="24"/>
      <c r="D1313" s="24"/>
      <c r="E1313" s="24"/>
      <c r="F1313" s="24"/>
      <c r="G1313" s="24"/>
      <c r="H1313" s="24"/>
      <c r="I1313" s="24"/>
      <c r="J1313" s="24"/>
      <c r="K1313" s="24"/>
    </row>
    <row r="1314" spans="1:26" x14ac:dyDescent="0.25">
      <c r="A1314" s="24"/>
      <c r="B1314" s="25" t="s">
        <v>169</v>
      </c>
      <c r="C1314" s="26">
        <v>94014</v>
      </c>
      <c r="D1314" s="26"/>
      <c r="E1314" s="26">
        <v>28746</v>
      </c>
      <c r="F1314" s="26"/>
      <c r="G1314" s="27">
        <v>54210.83</v>
      </c>
      <c r="H1314" s="26"/>
      <c r="I1314" s="26">
        <v>0</v>
      </c>
      <c r="J1314" s="26"/>
      <c r="K1314" s="27">
        <f>C1314+E1314+G1314-I1314</f>
        <v>176970.83000000002</v>
      </c>
    </row>
    <row r="1315" spans="1:26" x14ac:dyDescent="0.25">
      <c r="A1315" s="26"/>
      <c r="B1315" s="24"/>
      <c r="C1315" s="26"/>
      <c r="D1315" s="26"/>
      <c r="E1315" s="26"/>
      <c r="F1315" s="26"/>
      <c r="G1315" s="26"/>
      <c r="H1315" s="26"/>
      <c r="I1315" s="26"/>
      <c r="J1315" s="26"/>
      <c r="K1315" s="26"/>
    </row>
    <row r="1316" spans="1:26" x14ac:dyDescent="0.25">
      <c r="A1316" s="26">
        <v>1</v>
      </c>
      <c r="B1316" s="22" t="s">
        <v>1255</v>
      </c>
      <c r="C1316" s="4">
        <v>1270</v>
      </c>
      <c r="D1316" s="4"/>
      <c r="E1316" s="4">
        <v>388</v>
      </c>
      <c r="F1316" s="26"/>
      <c r="G1316" s="27">
        <f>K1314*8.5%/12</f>
        <v>1253.5433791666669</v>
      </c>
      <c r="H1316" s="26"/>
      <c r="I1316" s="26">
        <v>0</v>
      </c>
      <c r="J1316" s="26"/>
      <c r="K1316" s="27">
        <f>K1314+C1316+E1316+G1316-I1316</f>
        <v>179882.37337916667</v>
      </c>
    </row>
    <row r="1317" spans="1:26" x14ac:dyDescent="0.25">
      <c r="A1317" s="26"/>
      <c r="B1317" s="22"/>
      <c r="C1317" s="26"/>
      <c r="D1317" s="26"/>
      <c r="E1317" s="26"/>
      <c r="F1317" s="26"/>
      <c r="G1317" s="26"/>
      <c r="H1317" s="26"/>
      <c r="I1317" s="26"/>
      <c r="J1317" s="26"/>
      <c r="K1317" s="26"/>
    </row>
    <row r="1318" spans="1:26" x14ac:dyDescent="0.25">
      <c r="A1318" s="26">
        <v>2</v>
      </c>
      <c r="B1318" s="22" t="s">
        <v>1256</v>
      </c>
      <c r="C1318" s="98">
        <v>1270</v>
      </c>
      <c r="D1318" s="4"/>
      <c r="E1318" s="4">
        <v>388</v>
      </c>
      <c r="F1318" s="26"/>
      <c r="G1318" s="27">
        <f>K1316*8.5%/12</f>
        <v>1274.166811435764</v>
      </c>
      <c r="H1318" s="26"/>
      <c r="I1318" s="26">
        <v>0</v>
      </c>
      <c r="J1318" s="26"/>
      <c r="K1318" s="27">
        <f>K1316+C1318+E1318+G1318-I1318</f>
        <v>182814.54019060245</v>
      </c>
      <c r="Z1318">
        <v>1</v>
      </c>
    </row>
    <row r="1319" spans="1:26" x14ac:dyDescent="0.25">
      <c r="A1319" s="26"/>
      <c r="B1319" s="22"/>
      <c r="C1319" s="4"/>
      <c r="D1319" s="4"/>
      <c r="E1319" s="4"/>
      <c r="F1319" s="26"/>
      <c r="G1319" s="27"/>
      <c r="H1319" s="26"/>
      <c r="I1319" s="26"/>
      <c r="J1319" s="26"/>
      <c r="K1319" s="27"/>
    </row>
    <row r="1320" spans="1:26" x14ac:dyDescent="0.25">
      <c r="A1320" s="26">
        <v>3</v>
      </c>
      <c r="B1320" s="22" t="s">
        <v>1257</v>
      </c>
      <c r="C1320" s="4">
        <v>1270</v>
      </c>
      <c r="D1320" s="4"/>
      <c r="E1320" s="4">
        <v>388</v>
      </c>
      <c r="F1320" s="26"/>
      <c r="G1320" s="27">
        <f>K1318*8.5%/12</f>
        <v>1294.9363263501007</v>
      </c>
      <c r="H1320" s="26"/>
      <c r="I1320" s="26">
        <v>0</v>
      </c>
      <c r="J1320" s="26"/>
      <c r="K1320" s="27">
        <f>K1318+C1320+E1320+G1320-I1320</f>
        <v>185767.47651695256</v>
      </c>
    </row>
    <row r="1321" spans="1:26" x14ac:dyDescent="0.25">
      <c r="A1321" s="26"/>
      <c r="B1321" s="22"/>
      <c r="C1321" s="4"/>
      <c r="D1321" s="4"/>
      <c r="E1321" s="4"/>
      <c r="F1321" s="26"/>
      <c r="G1321" s="27"/>
      <c r="H1321" s="26"/>
      <c r="I1321" s="26"/>
      <c r="J1321" s="26"/>
      <c r="K1321" s="27"/>
    </row>
    <row r="1322" spans="1:26" x14ac:dyDescent="0.25">
      <c r="A1322" s="26">
        <v>4</v>
      </c>
      <c r="B1322" s="22" t="s">
        <v>1258</v>
      </c>
      <c r="C1322" s="4">
        <v>1270</v>
      </c>
      <c r="D1322" s="4"/>
      <c r="E1322" s="4">
        <v>388</v>
      </c>
      <c r="F1322" s="26"/>
      <c r="G1322" s="27">
        <f>K1320*8.5%/12</f>
        <v>1315.8529586617474</v>
      </c>
      <c r="H1322" s="26"/>
      <c r="I1322" s="26">
        <v>0</v>
      </c>
      <c r="J1322" s="26"/>
      <c r="K1322" s="27">
        <f>K1320+C1322+E1322+G1322-I1322</f>
        <v>188741.3294756143</v>
      </c>
    </row>
    <row r="1323" spans="1:26" x14ac:dyDescent="0.25">
      <c r="A1323" s="26"/>
      <c r="B1323" s="22"/>
      <c r="C1323" s="4"/>
      <c r="D1323" s="4"/>
      <c r="E1323" s="4"/>
      <c r="F1323" s="26"/>
      <c r="G1323" s="27"/>
      <c r="H1323" s="26"/>
      <c r="I1323" s="26"/>
      <c r="J1323" s="26"/>
      <c r="K1323" s="27"/>
    </row>
    <row r="1324" spans="1:26" x14ac:dyDescent="0.25">
      <c r="A1324" s="26">
        <v>5</v>
      </c>
      <c r="B1324" s="22" t="s">
        <v>1259</v>
      </c>
      <c r="C1324" s="4">
        <v>1260</v>
      </c>
      <c r="D1324" s="4"/>
      <c r="E1324" s="4">
        <v>385</v>
      </c>
      <c r="F1324" s="26"/>
      <c r="G1324" s="27">
        <f>K1322*8.5%/12</f>
        <v>1336.9177504522679</v>
      </c>
      <c r="H1324" s="26"/>
      <c r="I1324" s="26">
        <v>0</v>
      </c>
      <c r="J1324" s="26"/>
      <c r="K1324" s="27">
        <f>K1322+C1324+E1324+G1324-I1324</f>
        <v>191723.24722606657</v>
      </c>
    </row>
    <row r="1325" spans="1:26" x14ac:dyDescent="0.25">
      <c r="A1325" s="26"/>
      <c r="B1325" s="22"/>
      <c r="C1325" s="4"/>
      <c r="D1325" s="4"/>
      <c r="E1325" s="4"/>
      <c r="F1325" s="26"/>
      <c r="G1325" s="27"/>
      <c r="H1325" s="26"/>
      <c r="I1325" s="26"/>
      <c r="J1325" s="26"/>
      <c r="K1325" s="27"/>
    </row>
    <row r="1326" spans="1:26" x14ac:dyDescent="0.25">
      <c r="A1326" s="26">
        <v>6</v>
      </c>
      <c r="B1326" s="22" t="s">
        <v>1260</v>
      </c>
      <c r="C1326" s="4"/>
      <c r="D1326" s="4"/>
      <c r="E1326" s="4"/>
      <c r="F1326" s="26"/>
      <c r="G1326" s="27"/>
      <c r="H1326" s="26"/>
      <c r="I1326" s="26">
        <v>0</v>
      </c>
      <c r="J1326" s="26"/>
      <c r="K1326" s="27">
        <f>K1324+C1326+E1326+G1326-I1326</f>
        <v>191723.24722606657</v>
      </c>
    </row>
    <row r="1327" spans="1:26" x14ac:dyDescent="0.25">
      <c r="A1327" s="26"/>
      <c r="B1327" s="22"/>
      <c r="C1327" s="4"/>
      <c r="D1327" s="4"/>
      <c r="E1327" s="4"/>
      <c r="F1327" s="26"/>
      <c r="G1327" s="27"/>
      <c r="H1327" s="26"/>
      <c r="I1327" s="26"/>
      <c r="J1327" s="26"/>
      <c r="K1327" s="27"/>
    </row>
    <row r="1328" spans="1:26" x14ac:dyDescent="0.25">
      <c r="A1328" s="26">
        <v>7</v>
      </c>
      <c r="B1328" s="22" t="s">
        <v>1261</v>
      </c>
      <c r="C1328" s="4"/>
      <c r="D1328" s="4"/>
      <c r="E1328" s="4"/>
      <c r="F1328" s="26"/>
      <c r="G1328" s="27"/>
      <c r="H1328" s="26"/>
      <c r="I1328" s="26">
        <v>0</v>
      </c>
      <c r="J1328" s="26"/>
      <c r="K1328" s="27">
        <f>K1326+C1328+E1328+G1328-I1328</f>
        <v>191723.24722606657</v>
      </c>
    </row>
    <row r="1329" spans="1:11" x14ac:dyDescent="0.25">
      <c r="A1329" s="26"/>
      <c r="B1329" s="22"/>
      <c r="C1329" s="4"/>
      <c r="D1329" s="4"/>
      <c r="E1329" s="4"/>
      <c r="F1329" s="26"/>
      <c r="G1329" s="27"/>
      <c r="H1329" s="26"/>
      <c r="I1329" s="26"/>
      <c r="J1329" s="26"/>
      <c r="K1329" s="27"/>
    </row>
    <row r="1330" spans="1:11" x14ac:dyDescent="0.25">
      <c r="A1330" s="26">
        <v>8</v>
      </c>
      <c r="B1330" s="22" t="s">
        <v>1262</v>
      </c>
      <c r="C1330" s="4"/>
      <c r="D1330" s="4"/>
      <c r="E1330" s="4"/>
      <c r="F1330" s="26"/>
      <c r="G1330" s="27"/>
      <c r="H1330" s="26"/>
      <c r="I1330" s="26">
        <v>0</v>
      </c>
      <c r="J1330" s="26"/>
      <c r="K1330" s="27">
        <f>K1328+C1330+E1330+G1330-I1330</f>
        <v>191723.24722606657</v>
      </c>
    </row>
    <row r="1331" spans="1:11" x14ac:dyDescent="0.25">
      <c r="A1331" s="26"/>
      <c r="B1331" s="22"/>
      <c r="C1331" s="4"/>
      <c r="D1331" s="4"/>
      <c r="E1331" s="4"/>
      <c r="F1331" s="26"/>
      <c r="G1331" s="27"/>
      <c r="H1331" s="26"/>
      <c r="I1331" s="26"/>
      <c r="J1331" s="26"/>
      <c r="K1331" s="27"/>
    </row>
    <row r="1332" spans="1:11" x14ac:dyDescent="0.25">
      <c r="A1332" s="26">
        <v>9</v>
      </c>
      <c r="B1332" s="22" t="s">
        <v>1263</v>
      </c>
      <c r="C1332" s="4"/>
      <c r="D1332" s="4"/>
      <c r="E1332" s="4"/>
      <c r="F1332" s="26"/>
      <c r="G1332" s="27"/>
      <c r="H1332" s="26"/>
      <c r="I1332" s="26">
        <v>0</v>
      </c>
      <c r="J1332" s="26"/>
      <c r="K1332" s="27">
        <f>K1330+C1332+E1332+G1332-I1332</f>
        <v>191723.24722606657</v>
      </c>
    </row>
    <row r="1333" spans="1:11" x14ac:dyDescent="0.25">
      <c r="A1333" s="26"/>
      <c r="B1333" s="22"/>
      <c r="C1333" s="4"/>
      <c r="D1333" s="4"/>
      <c r="E1333" s="4"/>
      <c r="F1333" s="26"/>
      <c r="G1333" s="27"/>
      <c r="H1333" s="26"/>
      <c r="I1333" s="26"/>
      <c r="J1333" s="26"/>
      <c r="K1333" s="27"/>
    </row>
    <row r="1334" spans="1:11" x14ac:dyDescent="0.25">
      <c r="A1334" s="26">
        <v>10</v>
      </c>
      <c r="B1334" s="22" t="s">
        <v>1264</v>
      </c>
      <c r="C1334" s="4"/>
      <c r="D1334" s="4"/>
      <c r="E1334" s="4"/>
      <c r="F1334" s="26"/>
      <c r="G1334" s="27"/>
      <c r="H1334" s="26"/>
      <c r="I1334" s="26">
        <v>0</v>
      </c>
      <c r="J1334" s="26"/>
      <c r="K1334" s="27">
        <f>K1332+C1334+E1334+G1334-I1334</f>
        <v>191723.24722606657</v>
      </c>
    </row>
    <row r="1335" spans="1:11" x14ac:dyDescent="0.25">
      <c r="A1335" s="26"/>
      <c r="B1335" s="22"/>
      <c r="C1335" s="4"/>
      <c r="D1335" s="4"/>
      <c r="E1335" s="4"/>
      <c r="F1335" s="26"/>
      <c r="G1335" s="27"/>
      <c r="H1335" s="26"/>
      <c r="I1335" s="26"/>
      <c r="J1335" s="26"/>
      <c r="K1335" s="27"/>
    </row>
    <row r="1336" spans="1:11" x14ac:dyDescent="0.25">
      <c r="A1336" s="26">
        <v>11</v>
      </c>
      <c r="B1336" s="22" t="s">
        <v>1265</v>
      </c>
      <c r="C1336" s="4"/>
      <c r="D1336" s="4"/>
      <c r="E1336" s="4"/>
      <c r="F1336" s="26"/>
      <c r="G1336" s="27"/>
      <c r="H1336" s="26"/>
      <c r="I1336" s="26">
        <v>0</v>
      </c>
      <c r="J1336" s="26"/>
      <c r="K1336" s="27">
        <f>K1334+C1336+E1336+G1336-I1336</f>
        <v>191723.24722606657</v>
      </c>
    </row>
    <row r="1337" spans="1:11" x14ac:dyDescent="0.25">
      <c r="A1337" s="26"/>
      <c r="B1337" s="22"/>
      <c r="C1337" s="4"/>
      <c r="D1337" s="4"/>
      <c r="E1337" s="4"/>
      <c r="F1337" s="26"/>
      <c r="G1337" s="27"/>
      <c r="H1337" s="26"/>
      <c r="I1337" s="26"/>
      <c r="J1337" s="26"/>
      <c r="K1337" s="27"/>
    </row>
    <row r="1338" spans="1:11" x14ac:dyDescent="0.25">
      <c r="A1338" s="26">
        <v>12</v>
      </c>
      <c r="B1338" s="22" t="s">
        <v>1266</v>
      </c>
      <c r="C1338" s="4"/>
      <c r="D1338" s="4"/>
      <c r="E1338" s="4"/>
      <c r="F1338" s="26"/>
      <c r="G1338" s="27"/>
      <c r="H1338" s="26"/>
      <c r="I1338" s="26">
        <v>0</v>
      </c>
      <c r="J1338" s="26"/>
      <c r="K1338" s="27">
        <f>K1336+C1338+E1338+G1338-I1338</f>
        <v>191723.24722606657</v>
      </c>
    </row>
    <row r="1339" spans="1:11" x14ac:dyDescent="0.25">
      <c r="A1339" s="26"/>
      <c r="B1339" s="22"/>
      <c r="C1339" s="4"/>
      <c r="D1339" s="4"/>
      <c r="E1339" s="4"/>
      <c r="F1339" s="26"/>
      <c r="G1339" s="27"/>
      <c r="H1339" s="26"/>
      <c r="I1339" s="26"/>
      <c r="J1339" s="26"/>
      <c r="K1339" s="27"/>
    </row>
    <row r="1340" spans="1:11" x14ac:dyDescent="0.25">
      <c r="A1340" s="26"/>
      <c r="B1340" s="22"/>
      <c r="C1340" s="6">
        <f>SUM(C1316:C1339)</f>
        <v>6340</v>
      </c>
      <c r="D1340" s="6"/>
      <c r="E1340" s="6">
        <f>SUM(E1316:E1339)</f>
        <v>1937</v>
      </c>
      <c r="F1340" s="28"/>
      <c r="G1340" s="6">
        <f>SUM(G1316:G1339)</f>
        <v>6475.4172260665464</v>
      </c>
      <c r="H1340" s="28"/>
      <c r="I1340" s="6">
        <f>SUM(I1316:I1339)</f>
        <v>0</v>
      </c>
      <c r="J1340" s="26"/>
      <c r="K1340" s="27"/>
    </row>
    <row r="1341" spans="1:11" x14ac:dyDescent="0.25">
      <c r="A1341" s="24"/>
      <c r="B1341" s="22"/>
      <c r="C1341" s="26"/>
      <c r="D1341" s="26"/>
      <c r="E1341" s="26"/>
      <c r="F1341" s="26"/>
      <c r="G1341" s="26"/>
      <c r="H1341" s="26"/>
      <c r="I1341" s="26"/>
      <c r="J1341" s="26"/>
      <c r="K1341" s="26"/>
    </row>
    <row r="1342" spans="1:11" x14ac:dyDescent="0.25">
      <c r="A1342" s="24"/>
      <c r="B1342" s="22" t="s">
        <v>173</v>
      </c>
      <c r="C1342" s="29">
        <f>C1340+C1314</f>
        <v>100354</v>
      </c>
      <c r="D1342" s="28"/>
      <c r="E1342" s="29">
        <f>E1340+E1314</f>
        <v>30683</v>
      </c>
      <c r="F1342" s="28"/>
      <c r="G1342" s="29">
        <f>G1340+G1314</f>
        <v>60686.247226066545</v>
      </c>
      <c r="H1342" s="28"/>
      <c r="I1342" s="29">
        <f>I1340+I1314</f>
        <v>0</v>
      </c>
      <c r="J1342" s="28"/>
      <c r="K1342" s="30">
        <f>C1342+E1342+G1342-I1342</f>
        <v>191723.24722606654</v>
      </c>
    </row>
    <row r="1343" spans="1:11" x14ac:dyDescent="0.25">
      <c r="A1343" s="24"/>
      <c r="B1343" s="22"/>
      <c r="C1343" s="26"/>
      <c r="D1343" s="26"/>
      <c r="E1343" s="26"/>
      <c r="F1343" s="26"/>
      <c r="G1343" s="26"/>
      <c r="H1343" s="26"/>
      <c r="I1343" s="26"/>
      <c r="J1343" s="26"/>
      <c r="K1343" s="26"/>
    </row>
    <row r="1344" spans="1:11" x14ac:dyDescent="0.25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</row>
    <row r="1345" spans="1:11" x14ac:dyDescent="0.25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</row>
    <row r="1346" spans="1:11" x14ac:dyDescent="0.25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</row>
    <row r="1347" spans="1:11" x14ac:dyDescent="0.25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</row>
    <row r="1348" spans="1:11" x14ac:dyDescent="0.25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</row>
    <row r="1349" spans="1:11" x14ac:dyDescent="0.25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</row>
    <row r="1350" spans="1:11" x14ac:dyDescent="0.25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</row>
    <row r="1351" spans="1:11" ht="15.75" x14ac:dyDescent="0.25">
      <c r="A1351" s="16"/>
      <c r="B1351" s="17" t="s">
        <v>174</v>
      </c>
      <c r="C1351" s="17"/>
      <c r="D1351" s="17"/>
      <c r="E1351" s="16"/>
      <c r="F1351" s="16"/>
      <c r="G1351" s="16"/>
      <c r="H1351" s="16"/>
      <c r="I1351" s="16"/>
      <c r="J1351" s="16"/>
      <c r="K1351" s="16"/>
    </row>
    <row r="1352" spans="1:11" ht="15.75" x14ac:dyDescent="0.25">
      <c r="A1352" s="16"/>
      <c r="B1352" s="109" t="s">
        <v>175</v>
      </c>
      <c r="C1352" s="109"/>
      <c r="D1352" s="109"/>
      <c r="E1352" s="16"/>
      <c r="F1352" s="16"/>
      <c r="G1352" s="16"/>
      <c r="H1352" s="16"/>
      <c r="I1352" s="16"/>
      <c r="J1352" s="16"/>
      <c r="K1352" s="16"/>
    </row>
    <row r="1353" spans="1:11" ht="15.75" x14ac:dyDescent="0.25">
      <c r="A1353" s="16"/>
      <c r="B1353" s="17" t="s">
        <v>176</v>
      </c>
      <c r="C1353" s="17"/>
      <c r="D1353" s="17"/>
      <c r="E1353" s="16"/>
      <c r="F1353" s="16"/>
      <c r="G1353" s="16"/>
      <c r="H1353" s="16"/>
      <c r="I1353" s="16"/>
      <c r="J1353" s="16"/>
      <c r="K1353" s="16"/>
    </row>
    <row r="1354" spans="1:11" ht="15.75" x14ac:dyDescent="0.25">
      <c r="A1354" s="16"/>
      <c r="B1354" s="17"/>
      <c r="C1354" s="17"/>
      <c r="D1354" s="17"/>
      <c r="E1354" s="16"/>
      <c r="F1354" s="16"/>
      <c r="G1354" s="16"/>
      <c r="H1354" s="16"/>
      <c r="I1354" s="16"/>
      <c r="J1354" s="16"/>
      <c r="K1354" s="16"/>
    </row>
    <row r="1355" spans="1:11" x14ac:dyDescent="0.25">
      <c r="A1355" s="16"/>
      <c r="B1355" s="2" t="s">
        <v>146</v>
      </c>
      <c r="C1355" s="16"/>
      <c r="D1355" s="16"/>
      <c r="E1355" s="18" t="s">
        <v>179</v>
      </c>
      <c r="F1355" s="15"/>
      <c r="G1355" s="19" t="s">
        <v>180</v>
      </c>
      <c r="H1355" s="16"/>
      <c r="I1355" s="16" t="s">
        <v>178</v>
      </c>
      <c r="J1355" s="16"/>
      <c r="K1355" s="5" t="s">
        <v>116</v>
      </c>
    </row>
    <row r="1356" spans="1:11" x14ac:dyDescent="0.25">
      <c r="A1356" s="16"/>
      <c r="B1356" s="16"/>
      <c r="C1356" s="16"/>
      <c r="D1356" s="16"/>
      <c r="E1356" s="11" t="s">
        <v>277</v>
      </c>
      <c r="F1356" s="20"/>
      <c r="G1356" s="11" t="s">
        <v>243</v>
      </c>
      <c r="H1356" s="16"/>
      <c r="I1356" s="16"/>
      <c r="J1356" s="16"/>
      <c r="K1356" s="16"/>
    </row>
    <row r="1357" spans="1:11" ht="57" x14ac:dyDescent="0.25">
      <c r="A1357" s="21" t="s">
        <v>74</v>
      </c>
      <c r="B1357" s="22" t="s">
        <v>168</v>
      </c>
      <c r="C1357" s="22" t="s">
        <v>64</v>
      </c>
      <c r="D1357" s="22"/>
      <c r="E1357" s="22" t="s">
        <v>164</v>
      </c>
      <c r="F1357" s="22"/>
      <c r="G1357" s="22" t="s">
        <v>165</v>
      </c>
      <c r="H1357" s="22"/>
      <c r="I1357" s="22" t="s">
        <v>166</v>
      </c>
      <c r="J1357" s="23"/>
      <c r="K1357" s="22" t="s">
        <v>167</v>
      </c>
    </row>
    <row r="1358" spans="1:11" x14ac:dyDescent="0.25">
      <c r="A1358" s="24"/>
      <c r="B1358" s="24"/>
      <c r="C1358" s="24"/>
      <c r="D1358" s="24"/>
      <c r="E1358" s="24"/>
      <c r="F1358" s="24"/>
      <c r="G1358" s="24"/>
      <c r="H1358" s="24"/>
      <c r="I1358" s="24"/>
      <c r="J1358" s="24"/>
      <c r="K1358" s="24"/>
    </row>
    <row r="1359" spans="1:11" x14ac:dyDescent="0.25">
      <c r="A1359" s="24"/>
      <c r="B1359" s="25" t="s">
        <v>169</v>
      </c>
      <c r="C1359" s="26">
        <v>53699</v>
      </c>
      <c r="D1359" s="26"/>
      <c r="E1359" s="26">
        <v>16839</v>
      </c>
      <c r="F1359" s="26"/>
      <c r="G1359" s="26">
        <v>26595.54</v>
      </c>
      <c r="H1359" s="26"/>
      <c r="I1359" s="26">
        <v>0</v>
      </c>
      <c r="J1359" s="26"/>
      <c r="K1359" s="26">
        <f>C1359+E1359+G1359-I1359</f>
        <v>97133.540000000008</v>
      </c>
    </row>
    <row r="1360" spans="1:11" x14ac:dyDescent="0.25">
      <c r="A1360" s="26"/>
      <c r="B1360" s="24"/>
      <c r="C1360" s="26"/>
      <c r="D1360" s="26"/>
      <c r="E1360" s="26"/>
      <c r="F1360" s="26"/>
      <c r="G1360" s="26"/>
      <c r="H1360" s="26"/>
      <c r="I1360" s="26"/>
      <c r="J1360" s="26"/>
      <c r="K1360" s="26"/>
    </row>
    <row r="1361" spans="1:11" x14ac:dyDescent="0.25">
      <c r="A1361" s="26">
        <v>1</v>
      </c>
      <c r="B1361" s="22" t="s">
        <v>1255</v>
      </c>
      <c r="C1361" s="4"/>
      <c r="D1361" s="4"/>
      <c r="E1361" s="4"/>
      <c r="F1361" s="26"/>
      <c r="G1361" s="27">
        <f>K1359*8.5%/12</f>
        <v>688.02924166666674</v>
      </c>
      <c r="H1361" s="26"/>
      <c r="I1361" s="26">
        <v>0</v>
      </c>
      <c r="J1361" s="26"/>
      <c r="K1361" s="27">
        <f>K1359+C1361+E1361+G1361-I1361</f>
        <v>97821.569241666672</v>
      </c>
    </row>
    <row r="1362" spans="1:11" x14ac:dyDescent="0.25">
      <c r="A1362" s="26"/>
      <c r="B1362" s="22"/>
      <c r="C1362" s="26"/>
      <c r="D1362" s="26"/>
      <c r="E1362" s="26"/>
      <c r="F1362" s="26"/>
      <c r="G1362" s="26"/>
      <c r="H1362" s="26"/>
      <c r="I1362" s="26"/>
      <c r="J1362" s="26"/>
      <c r="K1362" s="26"/>
    </row>
    <row r="1363" spans="1:11" x14ac:dyDescent="0.25">
      <c r="A1363" s="26">
        <v>2</v>
      </c>
      <c r="B1363" s="22" t="s">
        <v>1256</v>
      </c>
      <c r="C1363" s="4"/>
      <c r="D1363" s="4"/>
      <c r="E1363" s="4"/>
      <c r="F1363" s="26"/>
      <c r="G1363" s="27">
        <f>K1361*8.5%/12</f>
        <v>692.90278212847227</v>
      </c>
      <c r="H1363" s="26"/>
      <c r="I1363" s="26">
        <v>0</v>
      </c>
      <c r="J1363" s="26"/>
      <c r="K1363" s="27">
        <f>K1361+C1363+E1363+G1363-I1363</f>
        <v>98514.472023795141</v>
      </c>
    </row>
    <row r="1364" spans="1:11" x14ac:dyDescent="0.25">
      <c r="A1364" s="26"/>
      <c r="B1364" s="22"/>
      <c r="C1364" s="4"/>
      <c r="D1364" s="4"/>
      <c r="E1364" s="4"/>
      <c r="F1364" s="26"/>
      <c r="G1364" s="27"/>
      <c r="H1364" s="26"/>
      <c r="I1364" s="26"/>
      <c r="J1364" s="26"/>
      <c r="K1364" s="27"/>
    </row>
    <row r="1365" spans="1:11" x14ac:dyDescent="0.25">
      <c r="A1365" s="26">
        <v>3</v>
      </c>
      <c r="B1365" s="22" t="s">
        <v>1257</v>
      </c>
      <c r="C1365" s="92"/>
      <c r="D1365" s="4"/>
      <c r="E1365" s="92"/>
      <c r="F1365" s="26"/>
      <c r="G1365" s="27">
        <v>600</v>
      </c>
      <c r="H1365" s="26"/>
      <c r="I1365" s="26">
        <v>0</v>
      </c>
      <c r="J1365" s="26"/>
      <c r="K1365" s="27">
        <f>K1363+C1365+E1365+G1365-I1365</f>
        <v>99114.472023795141</v>
      </c>
    </row>
    <row r="1366" spans="1:11" x14ac:dyDescent="0.25">
      <c r="A1366" s="26"/>
      <c r="B1366" s="22"/>
      <c r="C1366" s="4"/>
      <c r="D1366" s="4"/>
      <c r="E1366" s="4"/>
      <c r="F1366" s="26"/>
      <c r="G1366" s="27"/>
      <c r="H1366" s="26"/>
      <c r="I1366" s="26"/>
      <c r="J1366" s="26"/>
      <c r="K1366" s="27"/>
    </row>
    <row r="1367" spans="1:11" x14ac:dyDescent="0.25">
      <c r="A1367" s="26">
        <v>4</v>
      </c>
      <c r="B1367" s="22" t="s">
        <v>1258</v>
      </c>
      <c r="C1367" s="4">
        <v>0</v>
      </c>
      <c r="D1367" s="4"/>
      <c r="E1367" s="4">
        <v>0</v>
      </c>
      <c r="F1367" s="26"/>
      <c r="G1367" s="27">
        <v>0</v>
      </c>
      <c r="H1367" s="26"/>
      <c r="I1367" s="26">
        <v>0</v>
      </c>
      <c r="J1367" s="26"/>
      <c r="K1367" s="27">
        <f>K1365+C1367+E1367+G1367-I1367</f>
        <v>99114.472023795141</v>
      </c>
    </row>
    <row r="1368" spans="1:11" x14ac:dyDescent="0.25">
      <c r="A1368" s="26"/>
      <c r="B1368" s="22"/>
      <c r="C1368" s="4"/>
      <c r="D1368" s="4"/>
      <c r="E1368" s="4"/>
      <c r="F1368" s="26"/>
      <c r="G1368" s="27"/>
      <c r="H1368" s="26"/>
      <c r="I1368" s="26"/>
      <c r="J1368" s="26"/>
      <c r="K1368" s="27"/>
    </row>
    <row r="1369" spans="1:11" x14ac:dyDescent="0.25">
      <c r="A1369" s="26">
        <v>5</v>
      </c>
      <c r="B1369" s="22" t="s">
        <v>1259</v>
      </c>
      <c r="C1369" s="4"/>
      <c r="D1369" s="4"/>
      <c r="E1369" s="4"/>
      <c r="F1369" s="26"/>
      <c r="G1369" s="27"/>
      <c r="H1369" s="26"/>
      <c r="I1369" s="26">
        <v>99114</v>
      </c>
      <c r="J1369" s="26"/>
      <c r="K1369" s="27" t="s">
        <v>1285</v>
      </c>
    </row>
    <row r="1370" spans="1:11" x14ac:dyDescent="0.25">
      <c r="A1370" s="26"/>
      <c r="B1370" s="22"/>
      <c r="C1370" s="6">
        <f>SUM(C1361:C1369)</f>
        <v>0</v>
      </c>
      <c r="D1370" s="6"/>
      <c r="E1370" s="6">
        <f>SUM(E1361:E1369)</f>
        <v>0</v>
      </c>
      <c r="F1370" s="28"/>
      <c r="G1370" s="6">
        <f>SUM(G1361:G1369)</f>
        <v>1980.932023795139</v>
      </c>
      <c r="H1370" s="28"/>
      <c r="I1370" s="6">
        <f>SUM(I1361:I1369)</f>
        <v>99114</v>
      </c>
      <c r="J1370" s="26"/>
      <c r="K1370" s="27" t="s">
        <v>1286</v>
      </c>
    </row>
    <row r="1371" spans="1:11" ht="28.5" x14ac:dyDescent="0.25">
      <c r="A1371" s="24"/>
      <c r="B1371" s="22" t="s">
        <v>1287</v>
      </c>
      <c r="C1371" s="26"/>
      <c r="D1371" s="26"/>
      <c r="E1371" s="26"/>
      <c r="F1371" s="26"/>
      <c r="G1371" s="26"/>
      <c r="H1371" s="26"/>
      <c r="I1371" s="26"/>
      <c r="J1371" s="26"/>
      <c r="K1371" s="26"/>
    </row>
    <row r="1372" spans="1:11" x14ac:dyDescent="0.25">
      <c r="A1372" s="24"/>
      <c r="B1372" s="22" t="s">
        <v>173</v>
      </c>
      <c r="C1372" s="29">
        <f>C1370+C1359</f>
        <v>53699</v>
      </c>
      <c r="D1372" s="28"/>
      <c r="E1372" s="29">
        <f>E1370+E1359</f>
        <v>16839</v>
      </c>
      <c r="F1372" s="28"/>
      <c r="G1372" s="29">
        <f>G1370+G1359</f>
        <v>28576.472023795141</v>
      </c>
      <c r="H1372" s="28"/>
      <c r="I1372" s="29">
        <f>I1370+I1359</f>
        <v>99114</v>
      </c>
      <c r="J1372" s="28"/>
      <c r="K1372" s="30">
        <f>C1372+E1372+G1372-I1372</f>
        <v>0.47202379514055792</v>
      </c>
    </row>
    <row r="1373" spans="1:11" x14ac:dyDescent="0.25">
      <c r="A1373" s="24"/>
      <c r="B1373" s="22"/>
      <c r="C1373" s="26"/>
      <c r="D1373" s="26"/>
      <c r="E1373" s="26"/>
      <c r="F1373" s="26"/>
      <c r="G1373" s="26"/>
      <c r="H1373" s="26"/>
      <c r="I1373" s="26"/>
      <c r="J1373" s="26"/>
      <c r="K1373" s="26"/>
    </row>
    <row r="1374" spans="1:11" x14ac:dyDescent="0.25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</row>
    <row r="1375" spans="1:11" x14ac:dyDescent="0.25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</row>
    <row r="1376" spans="1:11" x14ac:dyDescent="0.25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</row>
    <row r="1377" spans="1:11" x14ac:dyDescent="0.25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</row>
    <row r="1378" spans="1:11" x14ac:dyDescent="0.25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</row>
    <row r="1379" spans="1:11" x14ac:dyDescent="0.25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</row>
    <row r="1380" spans="1:11" x14ac:dyDescent="0.25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</row>
    <row r="1381" spans="1:11" ht="15.75" x14ac:dyDescent="0.25">
      <c r="A1381" s="16"/>
      <c r="B1381" s="17" t="s">
        <v>174</v>
      </c>
      <c r="C1381" s="17"/>
      <c r="D1381" s="17"/>
      <c r="E1381" s="16"/>
      <c r="F1381" s="16"/>
      <c r="G1381" s="16"/>
      <c r="H1381" s="16"/>
      <c r="I1381" s="16"/>
      <c r="J1381" s="16"/>
      <c r="K1381" s="16"/>
    </row>
    <row r="1382" spans="1:11" ht="15.75" x14ac:dyDescent="0.25">
      <c r="A1382" s="16"/>
      <c r="B1382" s="109" t="s">
        <v>175</v>
      </c>
      <c r="C1382" s="109"/>
      <c r="D1382" s="109"/>
      <c r="E1382" s="16"/>
      <c r="F1382" s="16"/>
      <c r="G1382" s="16"/>
      <c r="H1382" s="16"/>
      <c r="I1382" s="16"/>
      <c r="J1382" s="16"/>
      <c r="K1382" s="16"/>
    </row>
    <row r="1383" spans="1:11" ht="15.75" x14ac:dyDescent="0.25">
      <c r="A1383" s="16"/>
      <c r="B1383" s="17" t="s">
        <v>176</v>
      </c>
      <c r="C1383" s="17"/>
      <c r="D1383" s="17"/>
      <c r="E1383" s="16"/>
      <c r="F1383" s="16"/>
      <c r="G1383" s="16"/>
      <c r="H1383" s="16"/>
      <c r="I1383" s="16"/>
      <c r="J1383" s="16"/>
      <c r="K1383" s="16"/>
    </row>
    <row r="1384" spans="1:11" ht="15.75" x14ac:dyDescent="0.25">
      <c r="A1384" s="16"/>
      <c r="B1384" s="17"/>
      <c r="C1384" s="17"/>
      <c r="D1384" s="17"/>
      <c r="E1384" s="16"/>
      <c r="F1384" s="16"/>
      <c r="G1384" s="16"/>
      <c r="H1384" s="16"/>
      <c r="I1384" s="16"/>
      <c r="J1384" s="16"/>
      <c r="K1384" s="16"/>
    </row>
    <row r="1385" spans="1:11" x14ac:dyDescent="0.25">
      <c r="A1385" s="16"/>
      <c r="B1385" s="2" t="s">
        <v>147</v>
      </c>
      <c r="C1385" s="16"/>
      <c r="D1385" s="16"/>
      <c r="E1385" s="18" t="s">
        <v>179</v>
      </c>
      <c r="F1385" s="15"/>
      <c r="G1385" s="19" t="s">
        <v>180</v>
      </c>
      <c r="H1385" s="16"/>
      <c r="I1385" s="16" t="s">
        <v>178</v>
      </c>
      <c r="J1385" s="16"/>
      <c r="K1385" s="5" t="s">
        <v>117</v>
      </c>
    </row>
    <row r="1386" spans="1:11" x14ac:dyDescent="0.25">
      <c r="A1386" s="16"/>
      <c r="B1386" s="16"/>
      <c r="C1386" s="16"/>
      <c r="D1386" s="16"/>
      <c r="E1386" s="11" t="s">
        <v>278</v>
      </c>
      <c r="F1386" s="20"/>
      <c r="G1386" s="11" t="s">
        <v>279</v>
      </c>
      <c r="H1386" s="16"/>
      <c r="I1386" s="16"/>
      <c r="J1386" s="16"/>
      <c r="K1386" s="16"/>
    </row>
    <row r="1387" spans="1:11" ht="57" x14ac:dyDescent="0.25">
      <c r="A1387" s="21" t="s">
        <v>74</v>
      </c>
      <c r="B1387" s="22" t="s">
        <v>168</v>
      </c>
      <c r="C1387" s="22" t="s">
        <v>64</v>
      </c>
      <c r="D1387" s="22"/>
      <c r="E1387" s="22" t="s">
        <v>164</v>
      </c>
      <c r="F1387" s="22"/>
      <c r="G1387" s="22" t="s">
        <v>165</v>
      </c>
      <c r="H1387" s="22"/>
      <c r="I1387" s="22" t="s">
        <v>166</v>
      </c>
      <c r="J1387" s="23"/>
      <c r="K1387" s="22" t="s">
        <v>167</v>
      </c>
    </row>
    <row r="1388" spans="1:11" x14ac:dyDescent="0.25">
      <c r="A1388" s="24"/>
      <c r="B1388" s="24"/>
      <c r="C1388" s="24"/>
      <c r="D1388" s="24"/>
      <c r="E1388" s="24"/>
      <c r="F1388" s="24"/>
      <c r="G1388" s="24"/>
      <c r="H1388" s="24"/>
      <c r="I1388" s="24"/>
      <c r="J1388" s="24"/>
      <c r="K1388" s="24"/>
    </row>
    <row r="1389" spans="1:11" x14ac:dyDescent="0.25">
      <c r="A1389" s="24"/>
      <c r="B1389" s="25" t="s">
        <v>169</v>
      </c>
      <c r="C1389" s="26">
        <v>68552</v>
      </c>
      <c r="D1389" s="26"/>
      <c r="E1389" s="26">
        <v>20965</v>
      </c>
      <c r="F1389" s="26"/>
      <c r="G1389" s="27">
        <v>30114.75</v>
      </c>
      <c r="H1389" s="26"/>
      <c r="I1389" s="26">
        <v>0</v>
      </c>
      <c r="J1389" s="26"/>
      <c r="K1389" s="27">
        <f>C1389+E1389+G1389-I1389</f>
        <v>119631.75</v>
      </c>
    </row>
    <row r="1390" spans="1:11" x14ac:dyDescent="0.25">
      <c r="A1390" s="26"/>
      <c r="B1390" s="24"/>
      <c r="C1390" s="26"/>
      <c r="D1390" s="26"/>
      <c r="E1390" s="26"/>
      <c r="F1390" s="26"/>
      <c r="G1390" s="26"/>
      <c r="H1390" s="26"/>
      <c r="I1390" s="26"/>
      <c r="J1390" s="26"/>
      <c r="K1390" s="26"/>
    </row>
    <row r="1391" spans="1:11" x14ac:dyDescent="0.25">
      <c r="A1391" s="26">
        <v>1</v>
      </c>
      <c r="B1391" s="22" t="s">
        <v>1255</v>
      </c>
      <c r="C1391" s="4">
        <v>1040</v>
      </c>
      <c r="D1391" s="4"/>
      <c r="E1391" s="4">
        <v>318</v>
      </c>
      <c r="F1391" s="26"/>
      <c r="G1391" s="27">
        <f>K1389*8.5%/12</f>
        <v>847.39156250000008</v>
      </c>
      <c r="H1391" s="26"/>
      <c r="I1391" s="26">
        <v>0</v>
      </c>
      <c r="J1391" s="26"/>
      <c r="K1391" s="27">
        <f>K1389+C1391+E1391+G1391-I1391</f>
        <v>121837.14156249999</v>
      </c>
    </row>
    <row r="1392" spans="1:11" x14ac:dyDescent="0.25">
      <c r="A1392" s="26"/>
      <c r="B1392" s="22"/>
      <c r="C1392" s="26"/>
      <c r="D1392" s="26"/>
      <c r="E1392" s="26"/>
      <c r="F1392" s="26"/>
      <c r="G1392" s="26"/>
      <c r="H1392" s="26"/>
      <c r="I1392" s="26"/>
      <c r="J1392" s="26"/>
      <c r="K1392" s="26"/>
    </row>
    <row r="1393" spans="1:11" x14ac:dyDescent="0.25">
      <c r="A1393" s="26">
        <v>2</v>
      </c>
      <c r="B1393" s="22" t="s">
        <v>1256</v>
      </c>
      <c r="C1393" s="98">
        <v>1040</v>
      </c>
      <c r="D1393" s="4"/>
      <c r="E1393" s="98">
        <v>318</v>
      </c>
      <c r="F1393" s="26"/>
      <c r="G1393" s="27">
        <f>K1391*8.5%/12</f>
        <v>863.01308606770829</v>
      </c>
      <c r="H1393" s="26"/>
      <c r="I1393" s="26">
        <v>0</v>
      </c>
      <c r="J1393" s="26"/>
      <c r="K1393" s="27">
        <f>K1391+C1393+E1393+G1393-I1393</f>
        <v>124058.1546485677</v>
      </c>
    </row>
    <row r="1394" spans="1:11" x14ac:dyDescent="0.25">
      <c r="A1394" s="26"/>
      <c r="B1394" s="22"/>
      <c r="C1394" s="4"/>
      <c r="D1394" s="4"/>
      <c r="E1394" s="4"/>
      <c r="F1394" s="26"/>
      <c r="G1394" s="27"/>
      <c r="H1394" s="26"/>
      <c r="I1394" s="26"/>
      <c r="J1394" s="26"/>
      <c r="K1394" s="27"/>
    </row>
    <row r="1395" spans="1:11" x14ac:dyDescent="0.25">
      <c r="A1395" s="26">
        <v>3</v>
      </c>
      <c r="B1395" s="22" t="s">
        <v>1257</v>
      </c>
      <c r="C1395" s="4">
        <v>1040</v>
      </c>
      <c r="D1395" s="4"/>
      <c r="E1395" s="4">
        <v>318</v>
      </c>
      <c r="F1395" s="26"/>
      <c r="G1395" s="27">
        <f>K1393*8.5%/12</f>
        <v>878.7452620940212</v>
      </c>
      <c r="H1395" s="26"/>
      <c r="I1395" s="26">
        <v>0</v>
      </c>
      <c r="J1395" s="26"/>
      <c r="K1395" s="27">
        <f>K1393+C1395+E1395+G1395-I1395</f>
        <v>126294.89991066171</v>
      </c>
    </row>
    <row r="1396" spans="1:11" x14ac:dyDescent="0.25">
      <c r="A1396" s="26"/>
      <c r="B1396" s="22"/>
      <c r="C1396" s="4"/>
      <c r="D1396" s="4"/>
      <c r="E1396" s="4"/>
      <c r="F1396" s="26"/>
      <c r="G1396" s="27"/>
      <c r="H1396" s="26"/>
      <c r="I1396" s="26"/>
      <c r="J1396" s="27"/>
      <c r="K1396" s="27"/>
    </row>
    <row r="1397" spans="1:11" x14ac:dyDescent="0.25">
      <c r="A1397" s="26">
        <v>4</v>
      </c>
      <c r="B1397" s="22" t="s">
        <v>1258</v>
      </c>
      <c r="C1397" s="4">
        <v>1040</v>
      </c>
      <c r="D1397" s="4"/>
      <c r="E1397" s="4">
        <v>318</v>
      </c>
      <c r="F1397" s="26"/>
      <c r="G1397" s="27">
        <f>K1395*8.5%/12</f>
        <v>894.58887436718715</v>
      </c>
      <c r="H1397" s="26"/>
      <c r="I1397" s="26">
        <v>0</v>
      </c>
      <c r="J1397" s="26"/>
      <c r="K1397" s="27">
        <f>K1395+C1397+E1397+G1397-I1397</f>
        <v>128547.48878502889</v>
      </c>
    </row>
    <row r="1398" spans="1:11" x14ac:dyDescent="0.25">
      <c r="A1398" s="26"/>
      <c r="B1398" s="22"/>
      <c r="C1398" s="4"/>
      <c r="D1398" s="4"/>
      <c r="E1398" s="4"/>
      <c r="F1398" s="26"/>
      <c r="G1398" s="27"/>
      <c r="H1398" s="26"/>
      <c r="I1398" s="26"/>
      <c r="J1398" s="26"/>
      <c r="K1398" s="27"/>
    </row>
    <row r="1399" spans="1:11" x14ac:dyDescent="0.25">
      <c r="A1399" s="26">
        <v>5</v>
      </c>
      <c r="B1399" s="22" t="s">
        <v>1259</v>
      </c>
      <c r="C1399" s="4">
        <v>1040</v>
      </c>
      <c r="D1399" s="4"/>
      <c r="E1399" s="4">
        <v>318</v>
      </c>
      <c r="F1399" s="26"/>
      <c r="G1399" s="27">
        <f>K1397*8.5%/12</f>
        <v>910.54471222728807</v>
      </c>
      <c r="H1399" s="26"/>
      <c r="I1399" s="26"/>
      <c r="J1399" s="26"/>
      <c r="K1399" s="27">
        <f>K1397+C1399+E1399+G1399-I1399</f>
        <v>130816.03349725618</v>
      </c>
    </row>
    <row r="1400" spans="1:11" x14ac:dyDescent="0.25">
      <c r="A1400" s="26"/>
      <c r="B1400" s="22"/>
      <c r="C1400" s="4"/>
      <c r="D1400" s="4"/>
      <c r="E1400" s="4"/>
      <c r="F1400" s="26"/>
      <c r="G1400" s="27"/>
      <c r="H1400" s="26"/>
      <c r="I1400" s="26"/>
      <c r="J1400" s="26"/>
      <c r="K1400" s="27"/>
    </row>
    <row r="1401" spans="1:11" x14ac:dyDescent="0.25">
      <c r="A1401" s="26">
        <v>6</v>
      </c>
      <c r="B1401" s="22" t="s">
        <v>1260</v>
      </c>
      <c r="C1401" s="4"/>
      <c r="D1401" s="4"/>
      <c r="E1401" s="4"/>
      <c r="F1401" s="26"/>
      <c r="G1401" s="27"/>
      <c r="H1401" s="26"/>
      <c r="I1401" s="26"/>
      <c r="J1401" s="26"/>
      <c r="K1401" s="27">
        <f>K1399+C1401+E1401+G1401-I1401</f>
        <v>130816.03349725618</v>
      </c>
    </row>
    <row r="1402" spans="1:11" x14ac:dyDescent="0.25">
      <c r="A1402" s="26"/>
      <c r="B1402" s="22"/>
      <c r="C1402" s="4"/>
      <c r="D1402" s="4"/>
      <c r="E1402" s="4"/>
      <c r="F1402" s="26"/>
      <c r="G1402" s="27"/>
      <c r="H1402" s="26"/>
      <c r="I1402" s="26"/>
      <c r="J1402" s="26"/>
      <c r="K1402" s="27"/>
    </row>
    <row r="1403" spans="1:11" x14ac:dyDescent="0.25">
      <c r="A1403" s="26">
        <v>7</v>
      </c>
      <c r="B1403" s="22" t="s">
        <v>1261</v>
      </c>
      <c r="C1403" s="4"/>
      <c r="D1403" s="4"/>
      <c r="E1403" s="4"/>
      <c r="F1403" s="26"/>
      <c r="G1403" s="27"/>
      <c r="H1403" s="26"/>
      <c r="I1403" s="26"/>
      <c r="J1403" s="26"/>
      <c r="K1403" s="27">
        <f>K1401+C1403+E1403+G1403-I1403</f>
        <v>130816.03349725618</v>
      </c>
    </row>
    <row r="1404" spans="1:11" x14ac:dyDescent="0.25">
      <c r="A1404" s="26"/>
      <c r="B1404" s="22"/>
      <c r="C1404" s="4"/>
      <c r="D1404" s="4"/>
      <c r="E1404" s="4"/>
      <c r="F1404" s="26"/>
      <c r="G1404" s="27"/>
      <c r="H1404" s="26"/>
      <c r="I1404" s="26"/>
      <c r="J1404" s="26"/>
      <c r="K1404" s="27"/>
    </row>
    <row r="1405" spans="1:11" x14ac:dyDescent="0.25">
      <c r="A1405" s="26">
        <v>8</v>
      </c>
      <c r="B1405" s="22" t="s">
        <v>1262</v>
      </c>
      <c r="C1405" s="4"/>
      <c r="D1405" s="4"/>
      <c r="E1405" s="4"/>
      <c r="F1405" s="26"/>
      <c r="G1405" s="27"/>
      <c r="H1405" s="26"/>
      <c r="I1405" s="26"/>
      <c r="J1405" s="26"/>
      <c r="K1405" s="27">
        <f>K1403+C1405+E1405+G1405-I1405</f>
        <v>130816.03349725618</v>
      </c>
    </row>
    <row r="1406" spans="1:11" x14ac:dyDescent="0.25">
      <c r="A1406" s="26"/>
      <c r="B1406" s="22"/>
      <c r="C1406" s="4"/>
      <c r="D1406" s="4"/>
      <c r="E1406" s="4"/>
      <c r="F1406" s="26"/>
      <c r="G1406" s="27"/>
      <c r="H1406" s="26"/>
      <c r="I1406" s="26"/>
      <c r="J1406" s="26"/>
      <c r="K1406" s="27"/>
    </row>
    <row r="1407" spans="1:11" x14ac:dyDescent="0.25">
      <c r="A1407" s="26">
        <v>9</v>
      </c>
      <c r="B1407" s="22" t="s">
        <v>1263</v>
      </c>
      <c r="C1407" s="4"/>
      <c r="D1407" s="4"/>
      <c r="E1407" s="4"/>
      <c r="F1407" s="26"/>
      <c r="G1407" s="27"/>
      <c r="H1407" s="26"/>
      <c r="I1407" s="26"/>
      <c r="J1407" s="26"/>
      <c r="K1407" s="27">
        <f>K1405+C1407+E1407+G1407-I1407</f>
        <v>130816.03349725618</v>
      </c>
    </row>
    <row r="1408" spans="1:11" x14ac:dyDescent="0.25">
      <c r="A1408" s="26"/>
      <c r="B1408" s="22"/>
      <c r="C1408" s="4"/>
      <c r="D1408" s="4"/>
      <c r="E1408" s="4"/>
      <c r="F1408" s="26"/>
      <c r="G1408" s="27"/>
      <c r="H1408" s="26"/>
      <c r="I1408" s="26"/>
      <c r="J1408" s="26"/>
      <c r="K1408" s="27"/>
    </row>
    <row r="1409" spans="1:11" x14ac:dyDescent="0.25">
      <c r="A1409" s="26">
        <v>10</v>
      </c>
      <c r="B1409" s="22" t="s">
        <v>1264</v>
      </c>
      <c r="C1409" s="4"/>
      <c r="D1409" s="4"/>
      <c r="E1409" s="4"/>
      <c r="F1409" s="26"/>
      <c r="G1409" s="27"/>
      <c r="H1409" s="26"/>
      <c r="I1409" s="26"/>
      <c r="J1409" s="26"/>
      <c r="K1409" s="27">
        <f>K1407+C1409+E1409+G1409-I1409</f>
        <v>130816.03349725618</v>
      </c>
    </row>
    <row r="1410" spans="1:11" x14ac:dyDescent="0.25">
      <c r="A1410" s="26"/>
      <c r="B1410" s="22"/>
      <c r="C1410" s="4"/>
      <c r="D1410" s="4"/>
      <c r="E1410" s="4"/>
      <c r="F1410" s="26"/>
      <c r="G1410" s="27"/>
      <c r="H1410" s="26"/>
      <c r="I1410" s="26"/>
      <c r="J1410" s="26"/>
      <c r="K1410" s="27"/>
    </row>
    <row r="1411" spans="1:11" x14ac:dyDescent="0.25">
      <c r="A1411" s="26">
        <v>11</v>
      </c>
      <c r="B1411" s="22" t="s">
        <v>1265</v>
      </c>
      <c r="C1411" s="4"/>
      <c r="D1411" s="4"/>
      <c r="E1411" s="4"/>
      <c r="F1411" s="26"/>
      <c r="G1411" s="27"/>
      <c r="H1411" s="26"/>
      <c r="I1411" s="26"/>
      <c r="J1411" s="26"/>
      <c r="K1411" s="27">
        <f>K1409+C1411+E1411+G1411-I1411</f>
        <v>130816.03349725618</v>
      </c>
    </row>
    <row r="1412" spans="1:11" x14ac:dyDescent="0.25">
      <c r="A1412" s="26"/>
      <c r="B1412" s="22"/>
      <c r="C1412" s="4"/>
      <c r="D1412" s="4"/>
      <c r="E1412" s="4"/>
      <c r="F1412" s="26"/>
      <c r="G1412" s="27"/>
      <c r="H1412" s="26"/>
      <c r="I1412" s="26"/>
      <c r="J1412" s="26"/>
      <c r="K1412" s="27"/>
    </row>
    <row r="1413" spans="1:11" x14ac:dyDescent="0.25">
      <c r="A1413" s="26">
        <v>12</v>
      </c>
      <c r="B1413" s="22" t="s">
        <v>1266</v>
      </c>
      <c r="C1413" s="4"/>
      <c r="D1413" s="4"/>
      <c r="E1413" s="4"/>
      <c r="F1413" s="26"/>
      <c r="G1413" s="27"/>
      <c r="H1413" s="26"/>
      <c r="I1413" s="26"/>
      <c r="J1413" s="26"/>
      <c r="K1413" s="27">
        <f>K1411+C1413+E1413+G1413-I1413</f>
        <v>130816.03349725618</v>
      </c>
    </row>
    <row r="1414" spans="1:11" x14ac:dyDescent="0.25">
      <c r="A1414" s="26"/>
      <c r="B1414" s="22"/>
      <c r="C1414" s="4"/>
      <c r="D1414" s="4"/>
      <c r="E1414" s="4"/>
      <c r="F1414" s="26"/>
      <c r="G1414" s="27"/>
      <c r="H1414" s="26"/>
      <c r="I1414" s="26"/>
      <c r="J1414" s="26"/>
      <c r="K1414" s="27"/>
    </row>
    <row r="1415" spans="1:11" x14ac:dyDescent="0.25">
      <c r="A1415" s="26"/>
      <c r="B1415" s="22"/>
      <c r="C1415" s="6">
        <f>SUM(C1391:C1414)</f>
        <v>5200</v>
      </c>
      <c r="D1415" s="6"/>
      <c r="E1415" s="6">
        <f>SUM(E1391:E1414)</f>
        <v>1590</v>
      </c>
      <c r="F1415" s="28"/>
      <c r="G1415" s="6">
        <f>SUM(G1391:G1414)</f>
        <v>4394.283497256205</v>
      </c>
      <c r="H1415" s="28"/>
      <c r="I1415" s="6">
        <f>SUM(I1391:I1414)</f>
        <v>0</v>
      </c>
      <c r="J1415" s="26"/>
      <c r="K1415" s="27"/>
    </row>
    <row r="1416" spans="1:11" x14ac:dyDescent="0.25">
      <c r="A1416" s="24"/>
      <c r="B1416" s="22"/>
      <c r="C1416" s="26"/>
      <c r="D1416" s="26"/>
      <c r="E1416" s="26"/>
      <c r="F1416" s="26"/>
      <c r="G1416" s="26"/>
      <c r="H1416" s="26"/>
      <c r="I1416" s="26"/>
      <c r="J1416" s="26"/>
      <c r="K1416" s="26"/>
    </row>
    <row r="1417" spans="1:11" x14ac:dyDescent="0.25">
      <c r="A1417" s="24"/>
      <c r="B1417" s="22" t="s">
        <v>173</v>
      </c>
      <c r="C1417" s="29">
        <f>C1415+C1389</f>
        <v>73752</v>
      </c>
      <c r="D1417" s="28"/>
      <c r="E1417" s="29">
        <f>E1415+E1389</f>
        <v>22555</v>
      </c>
      <c r="F1417" s="28"/>
      <c r="G1417" s="29">
        <f>G1415+G1389</f>
        <v>34509.033497256205</v>
      </c>
      <c r="H1417" s="28"/>
      <c r="I1417" s="29">
        <f>I1415+I1389</f>
        <v>0</v>
      </c>
      <c r="J1417" s="28"/>
      <c r="K1417" s="30">
        <f>K1413</f>
        <v>130816.03349725618</v>
      </c>
    </row>
    <row r="1418" spans="1:11" x14ac:dyDescent="0.25">
      <c r="A1418" s="24"/>
      <c r="B1418" s="22"/>
      <c r="C1418" s="26"/>
      <c r="D1418" s="26"/>
      <c r="E1418" s="26"/>
      <c r="F1418" s="26"/>
      <c r="G1418" s="26"/>
      <c r="H1418" s="26"/>
      <c r="I1418" s="26"/>
      <c r="J1418" s="26"/>
      <c r="K1418" s="26"/>
    </row>
    <row r="1419" spans="1:11" x14ac:dyDescent="0.25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</row>
    <row r="1420" spans="1:11" x14ac:dyDescent="0.25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</row>
    <row r="1421" spans="1:11" x14ac:dyDescent="0.25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</row>
    <row r="1422" spans="1:11" x14ac:dyDescent="0.25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</row>
    <row r="1423" spans="1:11" x14ac:dyDescent="0.25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</row>
    <row r="1424" spans="1:11" ht="15.75" x14ac:dyDescent="0.25">
      <c r="A1424" s="16"/>
      <c r="B1424" s="17" t="s">
        <v>174</v>
      </c>
      <c r="C1424" s="17"/>
      <c r="D1424" s="17"/>
      <c r="E1424" s="18"/>
      <c r="F1424" s="15"/>
      <c r="G1424" s="19"/>
      <c r="H1424" s="16"/>
      <c r="I1424" s="16"/>
      <c r="J1424" s="16"/>
      <c r="K1424" s="16"/>
    </row>
    <row r="1425" spans="1:11" ht="15.75" x14ac:dyDescent="0.25">
      <c r="A1425" s="16"/>
      <c r="B1425" s="109" t="s">
        <v>175</v>
      </c>
      <c r="C1425" s="109"/>
      <c r="D1425" s="109"/>
      <c r="E1425" s="11"/>
      <c r="F1425" s="20"/>
      <c r="G1425" s="11"/>
      <c r="H1425" s="16"/>
      <c r="I1425" s="16"/>
      <c r="J1425" s="16"/>
      <c r="K1425" s="16"/>
    </row>
    <row r="1426" spans="1:11" ht="15.75" x14ac:dyDescent="0.25">
      <c r="A1426" s="16"/>
      <c r="B1426" s="17" t="s">
        <v>176</v>
      </c>
      <c r="C1426" s="17"/>
      <c r="D1426" s="17"/>
      <c r="E1426" s="16"/>
      <c r="F1426" s="16"/>
      <c r="G1426" s="16"/>
      <c r="H1426" s="16"/>
      <c r="I1426" s="16"/>
      <c r="J1426" s="16"/>
      <c r="K1426" s="16"/>
    </row>
    <row r="1427" spans="1:11" ht="15.75" x14ac:dyDescent="0.25">
      <c r="A1427" s="16"/>
      <c r="B1427" s="17"/>
      <c r="C1427" s="17"/>
      <c r="D1427" s="17"/>
      <c r="E1427" s="16"/>
      <c r="F1427" s="16"/>
      <c r="G1427" s="16"/>
      <c r="H1427" s="16"/>
      <c r="I1427" s="16"/>
      <c r="J1427" s="16"/>
      <c r="K1427" s="16"/>
    </row>
    <row r="1428" spans="1:11" x14ac:dyDescent="0.25">
      <c r="A1428" s="16"/>
      <c r="B1428" s="2" t="s">
        <v>148</v>
      </c>
      <c r="C1428" s="16"/>
      <c r="D1428" s="16"/>
      <c r="E1428" s="18" t="s">
        <v>179</v>
      </c>
      <c r="F1428" s="15"/>
      <c r="G1428" s="19" t="s">
        <v>180</v>
      </c>
      <c r="H1428" s="16"/>
      <c r="I1428" s="16" t="s">
        <v>178</v>
      </c>
      <c r="J1428" s="16"/>
      <c r="K1428" s="5" t="s">
        <v>118</v>
      </c>
    </row>
    <row r="1429" spans="1:11" x14ac:dyDescent="0.25">
      <c r="A1429" s="16"/>
      <c r="B1429" s="16"/>
      <c r="C1429" s="16"/>
      <c r="D1429" s="16"/>
      <c r="E1429" s="11" t="s">
        <v>244</v>
      </c>
      <c r="F1429" s="20"/>
      <c r="G1429" s="11" t="s">
        <v>245</v>
      </c>
      <c r="H1429" s="16"/>
      <c r="I1429" s="16"/>
      <c r="J1429" s="16"/>
      <c r="K1429" s="16"/>
    </row>
    <row r="1430" spans="1:11" ht="57" x14ac:dyDescent="0.25">
      <c r="A1430" s="21" t="s">
        <v>74</v>
      </c>
      <c r="B1430" s="22" t="s">
        <v>168</v>
      </c>
      <c r="C1430" s="22" t="s">
        <v>64</v>
      </c>
      <c r="D1430" s="22"/>
      <c r="E1430" s="22" t="s">
        <v>164</v>
      </c>
      <c r="F1430" s="22"/>
      <c r="G1430" s="22" t="s">
        <v>165</v>
      </c>
      <c r="H1430" s="22"/>
      <c r="I1430" s="22" t="s">
        <v>166</v>
      </c>
      <c r="J1430" s="23"/>
      <c r="K1430" s="22" t="s">
        <v>167</v>
      </c>
    </row>
    <row r="1431" spans="1:11" x14ac:dyDescent="0.25">
      <c r="A1431" s="24"/>
      <c r="B1431" s="24"/>
      <c r="C1431" s="24"/>
      <c r="D1431" s="24"/>
      <c r="E1431" s="24"/>
      <c r="F1431" s="24"/>
      <c r="G1431" s="24"/>
      <c r="H1431" s="24"/>
      <c r="I1431" s="24"/>
      <c r="J1431" s="24"/>
      <c r="K1431" s="24"/>
    </row>
    <row r="1432" spans="1:11" x14ac:dyDescent="0.25">
      <c r="A1432" s="24"/>
      <c r="B1432" s="25" t="s">
        <v>169</v>
      </c>
      <c r="C1432" s="26">
        <v>59494</v>
      </c>
      <c r="D1432" s="26"/>
      <c r="E1432" s="26">
        <v>18199</v>
      </c>
      <c r="F1432" s="26"/>
      <c r="G1432" s="27">
        <v>17915.96</v>
      </c>
      <c r="H1432" s="26"/>
      <c r="I1432" s="26">
        <v>0</v>
      </c>
      <c r="J1432" s="26"/>
      <c r="K1432" s="27">
        <f>C1432+E1432+G1432-I1432</f>
        <v>95608.959999999992</v>
      </c>
    </row>
    <row r="1433" spans="1:11" x14ac:dyDescent="0.25">
      <c r="A1433" s="26"/>
      <c r="B1433" s="24"/>
      <c r="C1433" s="26"/>
      <c r="D1433" s="26"/>
      <c r="E1433" s="26"/>
      <c r="F1433" s="26"/>
      <c r="G1433" s="26"/>
      <c r="H1433" s="26"/>
      <c r="I1433" s="26"/>
      <c r="J1433" s="26"/>
      <c r="K1433" s="26"/>
    </row>
    <row r="1434" spans="1:11" x14ac:dyDescent="0.25">
      <c r="A1434" s="26">
        <v>1</v>
      </c>
      <c r="B1434" s="22" t="s">
        <v>1255</v>
      </c>
      <c r="C1434" s="98">
        <v>1166</v>
      </c>
      <c r="D1434" s="4"/>
      <c r="E1434" s="98">
        <v>357</v>
      </c>
      <c r="F1434" s="26"/>
      <c r="G1434" s="27">
        <f>K1432*8.5%/12</f>
        <v>677.23013333333336</v>
      </c>
      <c r="H1434" s="26"/>
      <c r="I1434" s="26">
        <v>0</v>
      </c>
      <c r="J1434" s="26"/>
      <c r="K1434" s="27">
        <f>K1432+C1434+E1434+G1434-I1434</f>
        <v>97809.190133333323</v>
      </c>
    </row>
    <row r="1435" spans="1:11" x14ac:dyDescent="0.25">
      <c r="A1435" s="26"/>
      <c r="B1435" s="22"/>
      <c r="C1435" s="26"/>
      <c r="D1435" s="26"/>
      <c r="E1435" s="26"/>
      <c r="F1435" s="26"/>
      <c r="G1435" s="26"/>
      <c r="H1435" s="26"/>
      <c r="I1435" s="26"/>
      <c r="J1435" s="26"/>
      <c r="K1435" s="26"/>
    </row>
    <row r="1436" spans="1:11" x14ac:dyDescent="0.25">
      <c r="A1436" s="26">
        <v>2</v>
      </c>
      <c r="B1436" s="22" t="s">
        <v>1256</v>
      </c>
      <c r="C1436" s="98">
        <v>880</v>
      </c>
      <c r="D1436" s="4"/>
      <c r="E1436" s="98">
        <v>133</v>
      </c>
      <c r="F1436" s="26"/>
      <c r="G1436" s="27">
        <f>K1434*8.5%/12</f>
        <v>692.81509677777774</v>
      </c>
      <c r="H1436" s="26"/>
      <c r="I1436" s="26">
        <v>0</v>
      </c>
      <c r="J1436" s="26"/>
      <c r="K1436" s="27">
        <f>K1434+C1436+E1436+G1436-I1436</f>
        <v>99515.005230111099</v>
      </c>
    </row>
    <row r="1437" spans="1:11" x14ac:dyDescent="0.25">
      <c r="A1437" s="26"/>
      <c r="B1437" s="22"/>
      <c r="C1437" s="4"/>
      <c r="D1437" s="4"/>
      <c r="E1437" s="4"/>
      <c r="F1437" s="26"/>
      <c r="G1437" s="27"/>
      <c r="H1437" s="26"/>
      <c r="I1437" s="26"/>
      <c r="J1437" s="26"/>
      <c r="K1437" s="27"/>
    </row>
    <row r="1438" spans="1:11" x14ac:dyDescent="0.25">
      <c r="A1438" s="26">
        <v>3</v>
      </c>
      <c r="B1438" s="22" t="s">
        <v>1257</v>
      </c>
      <c r="C1438" s="98">
        <v>541</v>
      </c>
      <c r="D1438" s="4"/>
      <c r="E1438" s="98">
        <v>166</v>
      </c>
      <c r="F1438" s="26"/>
      <c r="G1438" s="27">
        <f>K1436*8.5%/12</f>
        <v>704.89795371328694</v>
      </c>
      <c r="H1438" s="26"/>
      <c r="I1438" s="26">
        <v>0</v>
      </c>
      <c r="J1438" s="26"/>
      <c r="K1438" s="27">
        <f>K1436+C1438+E1438+G1438-I1438</f>
        <v>100926.90318382438</v>
      </c>
    </row>
    <row r="1439" spans="1:11" x14ac:dyDescent="0.25">
      <c r="A1439" s="26"/>
      <c r="B1439" s="22"/>
      <c r="C1439" s="4"/>
      <c r="D1439" s="4"/>
      <c r="E1439" s="4"/>
      <c r="F1439" s="26"/>
      <c r="G1439" s="27"/>
      <c r="H1439" s="26"/>
      <c r="I1439" s="26"/>
      <c r="J1439" s="26"/>
      <c r="K1439" s="27"/>
    </row>
    <row r="1440" spans="1:11" x14ac:dyDescent="0.25">
      <c r="A1440" s="26">
        <v>4</v>
      </c>
      <c r="B1440" s="22" t="s">
        <v>1258</v>
      </c>
      <c r="C1440" s="4">
        <v>0</v>
      </c>
      <c r="D1440" s="4"/>
      <c r="E1440" s="4">
        <v>0</v>
      </c>
      <c r="F1440" s="26"/>
      <c r="G1440" s="27">
        <f>K1438*8.5%/12</f>
        <v>714.89889755208935</v>
      </c>
      <c r="H1440" s="26"/>
      <c r="I1440" s="26">
        <v>0</v>
      </c>
      <c r="J1440" s="26"/>
      <c r="K1440" s="27">
        <f>K1438+C1440+E1440+G1440-I1440</f>
        <v>101641.80208137647</v>
      </c>
    </row>
    <row r="1441" spans="1:11" x14ac:dyDescent="0.25">
      <c r="A1441" s="26"/>
      <c r="B1441" s="22"/>
      <c r="C1441" s="4"/>
      <c r="D1441" s="4"/>
      <c r="E1441" s="4"/>
      <c r="F1441" s="26"/>
      <c r="G1441" s="27"/>
      <c r="H1441" s="26"/>
      <c r="I1441" s="26"/>
      <c r="J1441" s="26"/>
      <c r="K1441" s="27"/>
    </row>
    <row r="1442" spans="1:11" x14ac:dyDescent="0.25">
      <c r="A1442" s="26">
        <v>5</v>
      </c>
      <c r="B1442" s="22" t="s">
        <v>1259</v>
      </c>
      <c r="C1442" s="4">
        <v>0</v>
      </c>
      <c r="D1442" s="4"/>
      <c r="E1442" s="4">
        <v>0</v>
      </c>
      <c r="F1442" s="26"/>
      <c r="G1442" s="27">
        <f>K1440*8.5%/12</f>
        <v>719.96276474308343</v>
      </c>
      <c r="H1442" s="26"/>
      <c r="I1442" s="26">
        <v>0</v>
      </c>
      <c r="J1442" s="26"/>
      <c r="K1442" s="27">
        <f>K1440+C1442+E1442+G1442-I1442</f>
        <v>102361.76484611956</v>
      </c>
    </row>
    <row r="1443" spans="1:11" x14ac:dyDescent="0.25">
      <c r="A1443" s="26"/>
      <c r="B1443" s="22"/>
      <c r="C1443" s="4"/>
      <c r="D1443" s="4"/>
      <c r="E1443" s="4"/>
      <c r="F1443" s="26"/>
      <c r="G1443" s="27"/>
      <c r="H1443" s="26"/>
      <c r="I1443" s="26"/>
      <c r="J1443" s="26"/>
      <c r="K1443" s="27"/>
    </row>
    <row r="1444" spans="1:11" x14ac:dyDescent="0.25">
      <c r="A1444" s="26">
        <v>6</v>
      </c>
      <c r="B1444" s="22" t="s">
        <v>1260</v>
      </c>
      <c r="C1444" s="4"/>
      <c r="D1444" s="4"/>
      <c r="E1444" s="4"/>
      <c r="F1444" s="26"/>
      <c r="G1444" s="27"/>
      <c r="H1444" s="26"/>
      <c r="I1444" s="26">
        <v>0</v>
      </c>
      <c r="J1444" s="26"/>
      <c r="K1444" s="27">
        <f>K1442+C1444+E1444+G1444-I1444</f>
        <v>102361.76484611956</v>
      </c>
    </row>
    <row r="1445" spans="1:11" x14ac:dyDescent="0.25">
      <c r="A1445" s="26"/>
      <c r="B1445" s="22"/>
      <c r="C1445" s="4"/>
      <c r="D1445" s="4"/>
      <c r="E1445" s="4"/>
      <c r="F1445" s="26"/>
      <c r="G1445" s="27"/>
      <c r="H1445" s="26"/>
      <c r="I1445" s="26"/>
      <c r="J1445" s="26"/>
      <c r="K1445" s="27"/>
    </row>
    <row r="1446" spans="1:11" x14ac:dyDescent="0.25">
      <c r="A1446" s="26">
        <v>7</v>
      </c>
      <c r="B1446" s="22" t="s">
        <v>1261</v>
      </c>
      <c r="C1446" s="4"/>
      <c r="D1446" s="4"/>
      <c r="E1446" s="4"/>
      <c r="F1446" s="26"/>
      <c r="G1446" s="27"/>
      <c r="H1446" s="26"/>
      <c r="I1446" s="26">
        <v>0</v>
      </c>
      <c r="J1446" s="26"/>
      <c r="K1446" s="27">
        <f>K1444+C1446+E1446+G1446-I1446</f>
        <v>102361.76484611956</v>
      </c>
    </row>
    <row r="1447" spans="1:11" x14ac:dyDescent="0.25">
      <c r="A1447" s="26"/>
      <c r="B1447" s="22"/>
      <c r="C1447" s="4"/>
      <c r="D1447" s="4"/>
      <c r="E1447" s="4"/>
      <c r="F1447" s="26"/>
      <c r="G1447" s="27"/>
      <c r="H1447" s="26"/>
      <c r="I1447" s="26"/>
      <c r="J1447" s="26"/>
      <c r="K1447" s="27"/>
    </row>
    <row r="1448" spans="1:11" x14ac:dyDescent="0.25">
      <c r="A1448" s="26">
        <v>8</v>
      </c>
      <c r="B1448" s="22" t="s">
        <v>1262</v>
      </c>
      <c r="C1448" s="4"/>
      <c r="D1448" s="4"/>
      <c r="E1448" s="4"/>
      <c r="F1448" s="26"/>
      <c r="G1448" s="27"/>
      <c r="H1448" s="26"/>
      <c r="I1448" s="26">
        <v>0</v>
      </c>
      <c r="J1448" s="26"/>
      <c r="K1448" s="27">
        <f>K1446+C1448+E1448+G1448-I1448</f>
        <v>102361.76484611956</v>
      </c>
    </row>
    <row r="1449" spans="1:11" x14ac:dyDescent="0.25">
      <c r="A1449" s="26"/>
      <c r="B1449" s="22"/>
      <c r="C1449" s="4"/>
      <c r="D1449" s="4"/>
      <c r="E1449" s="4"/>
      <c r="F1449" s="26"/>
      <c r="G1449" s="27"/>
      <c r="H1449" s="26"/>
      <c r="I1449" s="26"/>
      <c r="J1449" s="26"/>
      <c r="K1449" s="27"/>
    </row>
    <row r="1450" spans="1:11" x14ac:dyDescent="0.25">
      <c r="A1450" s="26">
        <v>9</v>
      </c>
      <c r="B1450" s="22" t="s">
        <v>1263</v>
      </c>
      <c r="C1450" s="4"/>
      <c r="D1450" s="4"/>
      <c r="E1450" s="4"/>
      <c r="F1450" s="26"/>
      <c r="G1450" s="27"/>
      <c r="H1450" s="26"/>
      <c r="I1450" s="26">
        <v>0</v>
      </c>
      <c r="J1450" s="26"/>
      <c r="K1450" s="27">
        <f>K1448+C1450+E1450+G1450-I1450</f>
        <v>102361.76484611956</v>
      </c>
    </row>
    <row r="1451" spans="1:11" x14ac:dyDescent="0.25">
      <c r="A1451" s="26"/>
      <c r="B1451" s="22"/>
      <c r="C1451" s="4"/>
      <c r="D1451" s="4"/>
      <c r="E1451" s="4"/>
      <c r="F1451" s="26"/>
      <c r="G1451" s="27"/>
      <c r="H1451" s="26"/>
      <c r="I1451" s="26"/>
      <c r="J1451" s="26"/>
      <c r="K1451" s="27"/>
    </row>
    <row r="1452" spans="1:11" x14ac:dyDescent="0.25">
      <c r="A1452" s="26">
        <v>10</v>
      </c>
      <c r="B1452" s="22" t="s">
        <v>1264</v>
      </c>
      <c r="C1452" s="4"/>
      <c r="D1452" s="4"/>
      <c r="E1452" s="4"/>
      <c r="F1452" s="26"/>
      <c r="G1452" s="27"/>
      <c r="H1452" s="26"/>
      <c r="I1452" s="26">
        <v>0</v>
      </c>
      <c r="J1452" s="26"/>
      <c r="K1452" s="27">
        <f>K1450+C1452+E1452+G1452-I1452</f>
        <v>102361.76484611956</v>
      </c>
    </row>
    <row r="1453" spans="1:11" x14ac:dyDescent="0.25">
      <c r="A1453" s="26"/>
      <c r="B1453" s="22"/>
      <c r="C1453" s="4"/>
      <c r="D1453" s="4"/>
      <c r="E1453" s="4"/>
      <c r="F1453" s="26"/>
      <c r="G1453" s="27"/>
      <c r="H1453" s="26"/>
      <c r="I1453" s="26"/>
      <c r="J1453" s="26"/>
      <c r="K1453" s="27"/>
    </row>
    <row r="1454" spans="1:11" x14ac:dyDescent="0.25">
      <c r="A1454" s="26">
        <v>11</v>
      </c>
      <c r="B1454" s="22" t="s">
        <v>1265</v>
      </c>
      <c r="C1454" s="4"/>
      <c r="D1454" s="4"/>
      <c r="E1454" s="4"/>
      <c r="F1454" s="26"/>
      <c r="G1454" s="27"/>
      <c r="H1454" s="26"/>
      <c r="I1454" s="26">
        <v>0</v>
      </c>
      <c r="J1454" s="26"/>
      <c r="K1454" s="27">
        <f>K1452+C1454+E1454+G1454-I1454</f>
        <v>102361.76484611956</v>
      </c>
    </row>
    <row r="1455" spans="1:11" x14ac:dyDescent="0.25">
      <c r="A1455" s="26"/>
      <c r="B1455" s="22"/>
      <c r="C1455" s="4"/>
      <c r="D1455" s="4"/>
      <c r="E1455" s="4"/>
      <c r="F1455" s="26"/>
      <c r="G1455" s="27"/>
      <c r="H1455" s="26"/>
      <c r="I1455" s="26"/>
      <c r="J1455" s="26"/>
      <c r="K1455" s="27"/>
    </row>
    <row r="1456" spans="1:11" x14ac:dyDescent="0.25">
      <c r="A1456" s="26">
        <v>12</v>
      </c>
      <c r="B1456" s="22" t="s">
        <v>1266</v>
      </c>
      <c r="C1456" s="4"/>
      <c r="D1456" s="4"/>
      <c r="E1456" s="4"/>
      <c r="F1456" s="26"/>
      <c r="G1456" s="27"/>
      <c r="H1456" s="26"/>
      <c r="I1456" s="26">
        <v>0</v>
      </c>
      <c r="J1456" s="26"/>
      <c r="K1456" s="27">
        <f>K1454+C1456+E1456+G1456-I1456</f>
        <v>102361.76484611956</v>
      </c>
    </row>
    <row r="1457" spans="1:11" x14ac:dyDescent="0.25">
      <c r="A1457" s="26"/>
      <c r="B1457" s="22"/>
      <c r="C1457" s="4"/>
      <c r="D1457" s="4"/>
      <c r="E1457" s="4"/>
      <c r="F1457" s="26"/>
      <c r="G1457" s="27"/>
      <c r="H1457" s="26"/>
      <c r="I1457" s="26"/>
      <c r="J1457" s="26"/>
      <c r="K1457" s="27"/>
    </row>
    <row r="1458" spans="1:11" x14ac:dyDescent="0.25">
      <c r="A1458" s="26"/>
      <c r="B1458" s="22"/>
      <c r="C1458" s="6">
        <f>SUM(C1434:C1457)</f>
        <v>2587</v>
      </c>
      <c r="D1458" s="6"/>
      <c r="E1458" s="6">
        <f>SUM(E1434:E1457)</f>
        <v>656</v>
      </c>
      <c r="F1458" s="28"/>
      <c r="G1458" s="6">
        <f>SUM(G1434:G1457)</f>
        <v>3509.8048461195708</v>
      </c>
      <c r="H1458" s="28"/>
      <c r="I1458" s="6">
        <f>SUM(I1434:I1457)</f>
        <v>0</v>
      </c>
      <c r="J1458" s="26"/>
      <c r="K1458" s="27"/>
    </row>
    <row r="1459" spans="1:11" x14ac:dyDescent="0.25">
      <c r="A1459" s="24"/>
      <c r="B1459" s="22"/>
      <c r="C1459" s="26"/>
      <c r="D1459" s="26"/>
      <c r="E1459" s="26"/>
      <c r="F1459" s="26"/>
      <c r="G1459" s="26"/>
      <c r="H1459" s="26"/>
      <c r="I1459" s="26"/>
      <c r="J1459" s="26"/>
      <c r="K1459" s="26"/>
    </row>
    <row r="1460" spans="1:11" x14ac:dyDescent="0.25">
      <c r="A1460" s="24"/>
      <c r="B1460" s="22" t="s">
        <v>173</v>
      </c>
      <c r="C1460" s="29">
        <f>C1458+C1432</f>
        <v>62081</v>
      </c>
      <c r="D1460" s="28"/>
      <c r="E1460" s="29">
        <f>E1458+E1432</f>
        <v>18855</v>
      </c>
      <c r="F1460" s="28"/>
      <c r="G1460" s="29">
        <f>G1458+G1432</f>
        <v>21425.764846119571</v>
      </c>
      <c r="H1460" s="28"/>
      <c r="I1460" s="29">
        <f>I1458+I1432</f>
        <v>0</v>
      </c>
      <c r="J1460" s="28"/>
      <c r="K1460" s="30">
        <f>C1460+E1460+G1460-I1460</f>
        <v>102361.76484611956</v>
      </c>
    </row>
    <row r="1461" spans="1:11" ht="34.5" customHeight="1" x14ac:dyDescent="0.25">
      <c r="A1461" s="24"/>
      <c r="B1461" s="22"/>
      <c r="C1461" s="26" t="s">
        <v>356</v>
      </c>
      <c r="D1461" s="26"/>
      <c r="E1461" s="26"/>
      <c r="F1461" s="26"/>
      <c r="G1461" s="26"/>
      <c r="H1461" s="26"/>
      <c r="I1461" s="26"/>
      <c r="J1461" s="26"/>
      <c r="K1461" s="26"/>
    </row>
    <row r="1462" spans="1:11" x14ac:dyDescent="0.25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</row>
    <row r="1463" spans="1:11" x14ac:dyDescent="0.25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</row>
    <row r="1464" spans="1:11" x14ac:dyDescent="0.25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</row>
    <row r="1465" spans="1:11" x14ac:dyDescent="0.25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</row>
    <row r="1466" spans="1:11" x14ac:dyDescent="0.25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</row>
    <row r="1467" spans="1:11" x14ac:dyDescent="0.25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</row>
    <row r="1468" spans="1:11" x14ac:dyDescent="0.25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</row>
    <row r="1469" spans="1:11" x14ac:dyDescent="0.25">
      <c r="A1469" s="31"/>
      <c r="B1469" s="34"/>
      <c r="C1469" s="35"/>
      <c r="D1469" s="35"/>
      <c r="E1469" s="35"/>
      <c r="F1469" s="35"/>
      <c r="G1469" s="35"/>
      <c r="H1469" s="35"/>
      <c r="I1469" s="35"/>
      <c r="J1469" s="35"/>
      <c r="K1469" s="35"/>
    </row>
    <row r="1470" spans="1:11" x14ac:dyDescent="0.25">
      <c r="A1470" s="31"/>
      <c r="B1470" s="34"/>
      <c r="C1470" s="35"/>
      <c r="D1470" s="35"/>
      <c r="E1470" s="35"/>
      <c r="F1470" s="35"/>
      <c r="G1470" s="35"/>
      <c r="H1470" s="35"/>
      <c r="I1470" s="35"/>
      <c r="J1470" s="35"/>
      <c r="K1470" s="35"/>
    </row>
    <row r="1471" spans="1:11" x14ac:dyDescent="0.25">
      <c r="A1471" s="31"/>
      <c r="B1471" s="34"/>
      <c r="C1471" s="35"/>
      <c r="D1471" s="35"/>
      <c r="E1471" s="35"/>
      <c r="F1471" s="35"/>
      <c r="G1471" s="35"/>
      <c r="H1471" s="35"/>
      <c r="I1471" s="35"/>
      <c r="J1471" s="35"/>
      <c r="K1471" s="35"/>
    </row>
    <row r="1472" spans="1:11" ht="17.25" customHeight="1" x14ac:dyDescent="0.25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</row>
    <row r="1473" spans="1:12" ht="15.75" x14ac:dyDescent="0.25">
      <c r="A1473" s="16"/>
      <c r="B1473" s="17" t="s">
        <v>174</v>
      </c>
      <c r="C1473" s="17"/>
      <c r="D1473" s="17"/>
      <c r="E1473" s="16"/>
      <c r="F1473" s="16"/>
      <c r="G1473" s="16"/>
      <c r="H1473" s="16"/>
      <c r="I1473" s="16"/>
      <c r="J1473" s="16"/>
      <c r="K1473" s="16"/>
    </row>
    <row r="1474" spans="1:12" ht="15.75" x14ac:dyDescent="0.25">
      <c r="A1474" s="16"/>
      <c r="B1474" s="109" t="s">
        <v>175</v>
      </c>
      <c r="C1474" s="109"/>
      <c r="D1474" s="109"/>
      <c r="E1474" s="16"/>
      <c r="F1474" s="16"/>
      <c r="G1474" s="16"/>
      <c r="H1474" s="16"/>
      <c r="I1474" s="16"/>
      <c r="J1474" s="16"/>
      <c r="K1474" s="16"/>
    </row>
    <row r="1475" spans="1:12" ht="15.75" x14ac:dyDescent="0.25">
      <c r="A1475" s="16"/>
      <c r="B1475" s="17" t="s">
        <v>176</v>
      </c>
      <c r="C1475" s="17"/>
      <c r="D1475" s="17"/>
      <c r="E1475" s="16"/>
      <c r="F1475" s="16"/>
      <c r="G1475" s="16"/>
      <c r="H1475" s="16"/>
      <c r="I1475" s="16"/>
      <c r="J1475" s="16"/>
      <c r="K1475" s="16"/>
    </row>
    <row r="1476" spans="1:12" ht="15.75" x14ac:dyDescent="0.25">
      <c r="A1476" s="16"/>
      <c r="B1476" s="17"/>
      <c r="C1476" s="17"/>
      <c r="D1476" s="17"/>
      <c r="E1476" s="16"/>
      <c r="F1476" s="16"/>
      <c r="G1476" s="16"/>
      <c r="H1476" s="16"/>
      <c r="I1476" s="16"/>
      <c r="J1476" s="16"/>
      <c r="K1476" s="16"/>
    </row>
    <row r="1477" spans="1:12" x14ac:dyDescent="0.25">
      <c r="A1477" s="16"/>
      <c r="B1477" s="2" t="s">
        <v>280</v>
      </c>
      <c r="C1477" s="16"/>
      <c r="D1477" s="16"/>
      <c r="E1477" s="18" t="s">
        <v>179</v>
      </c>
      <c r="F1477" s="15"/>
      <c r="G1477" s="19" t="s">
        <v>180</v>
      </c>
      <c r="H1477" s="16"/>
      <c r="I1477" s="16" t="s">
        <v>178</v>
      </c>
      <c r="J1477" s="16"/>
      <c r="K1477" s="5" t="s">
        <v>119</v>
      </c>
      <c r="L1477">
        <v>190</v>
      </c>
    </row>
    <row r="1478" spans="1:12" x14ac:dyDescent="0.25">
      <c r="A1478" s="16"/>
      <c r="B1478" s="16"/>
      <c r="C1478" s="16"/>
      <c r="D1478" s="16"/>
      <c r="E1478" s="11" t="s">
        <v>246</v>
      </c>
      <c r="F1478" s="20"/>
      <c r="G1478" s="11" t="s">
        <v>281</v>
      </c>
      <c r="H1478" s="16"/>
      <c r="I1478" s="16"/>
      <c r="J1478" s="16"/>
      <c r="K1478" s="16"/>
    </row>
    <row r="1479" spans="1:12" ht="57" x14ac:dyDescent="0.25">
      <c r="A1479" s="21" t="s">
        <v>74</v>
      </c>
      <c r="B1479" s="22" t="s">
        <v>168</v>
      </c>
      <c r="C1479" s="22" t="s">
        <v>64</v>
      </c>
      <c r="D1479" s="22"/>
      <c r="E1479" s="22" t="s">
        <v>164</v>
      </c>
      <c r="F1479" s="22"/>
      <c r="G1479" s="22" t="s">
        <v>165</v>
      </c>
      <c r="H1479" s="22"/>
      <c r="I1479" s="22" t="s">
        <v>166</v>
      </c>
      <c r="J1479" s="23"/>
      <c r="K1479" s="22" t="s">
        <v>167</v>
      </c>
    </row>
    <row r="1480" spans="1:12" x14ac:dyDescent="0.25">
      <c r="A1480" s="24"/>
      <c r="B1480" s="24"/>
      <c r="C1480" s="24"/>
      <c r="D1480" s="24"/>
      <c r="E1480" s="24"/>
      <c r="F1480" s="24"/>
      <c r="G1480" s="24"/>
      <c r="H1480" s="24"/>
      <c r="I1480" s="24"/>
      <c r="J1480" s="24"/>
      <c r="K1480" s="24"/>
    </row>
    <row r="1481" spans="1:12" x14ac:dyDescent="0.25">
      <c r="A1481" s="24"/>
      <c r="B1481" s="25" t="s">
        <v>169</v>
      </c>
      <c r="C1481" s="26">
        <v>26377</v>
      </c>
      <c r="D1481" s="26"/>
      <c r="E1481" s="26">
        <v>8070</v>
      </c>
      <c r="F1481" s="26"/>
      <c r="G1481" s="26">
        <v>5060.17</v>
      </c>
      <c r="H1481" s="26"/>
      <c r="I1481" s="26">
        <v>0</v>
      </c>
      <c r="J1481" s="26"/>
      <c r="K1481" s="26">
        <f>C1481+E1481+G1481-I1481</f>
        <v>39507.17</v>
      </c>
    </row>
    <row r="1482" spans="1:12" x14ac:dyDescent="0.25">
      <c r="A1482" s="26"/>
      <c r="B1482" s="24"/>
      <c r="C1482" s="26"/>
      <c r="D1482" s="26"/>
      <c r="E1482" s="26"/>
      <c r="F1482" s="26"/>
      <c r="G1482" s="26"/>
      <c r="H1482" s="26"/>
      <c r="I1482" s="26"/>
      <c r="J1482" s="26"/>
      <c r="K1482" s="26"/>
    </row>
    <row r="1483" spans="1:12" x14ac:dyDescent="0.25">
      <c r="A1483" s="26">
        <v>1</v>
      </c>
      <c r="B1483" s="22" t="s">
        <v>1255</v>
      </c>
      <c r="C1483" s="98">
        <v>923</v>
      </c>
      <c r="D1483" s="4"/>
      <c r="E1483" s="98">
        <v>282</v>
      </c>
      <c r="F1483" s="26"/>
      <c r="G1483" s="27">
        <f>K1481*8.5%/12</f>
        <v>279.84245416666664</v>
      </c>
      <c r="H1483" s="26"/>
      <c r="I1483" s="26">
        <v>0</v>
      </c>
      <c r="J1483" s="26"/>
      <c r="K1483" s="27">
        <f>K1481+C1483+E1483+G1483-I1483</f>
        <v>40992.012454166666</v>
      </c>
    </row>
    <row r="1484" spans="1:12" x14ac:dyDescent="0.25">
      <c r="A1484" s="26"/>
      <c r="B1484" s="22"/>
      <c r="C1484" s="26"/>
      <c r="D1484" s="26"/>
      <c r="E1484" s="26"/>
      <c r="F1484" s="26"/>
      <c r="G1484" s="26"/>
      <c r="H1484" s="26"/>
      <c r="I1484" s="26"/>
      <c r="J1484" s="26"/>
      <c r="K1484" s="26"/>
    </row>
    <row r="1485" spans="1:12" x14ac:dyDescent="0.25">
      <c r="A1485" s="26">
        <v>2</v>
      </c>
      <c r="B1485" s="22" t="s">
        <v>1256</v>
      </c>
      <c r="C1485" s="98">
        <v>955</v>
      </c>
      <c r="D1485" s="4"/>
      <c r="E1485" s="98">
        <v>292</v>
      </c>
      <c r="F1485" s="26"/>
      <c r="G1485" s="27">
        <f>K1483*8.5%/12</f>
        <v>290.36008821701392</v>
      </c>
      <c r="H1485" s="26"/>
      <c r="I1485" s="26">
        <v>0</v>
      </c>
      <c r="J1485" s="26"/>
      <c r="K1485" s="27">
        <f>K1483+C1485+E1485+G1485-I1485</f>
        <v>42529.37254238368</v>
      </c>
    </row>
    <row r="1486" spans="1:12" x14ac:dyDescent="0.25">
      <c r="A1486" s="26"/>
      <c r="B1486" s="22"/>
      <c r="C1486" s="4"/>
      <c r="D1486" s="4"/>
      <c r="E1486" s="4"/>
      <c r="F1486" s="26"/>
      <c r="G1486" s="27"/>
      <c r="H1486" s="26"/>
      <c r="I1486" s="26"/>
      <c r="J1486" s="26"/>
      <c r="K1486" s="27"/>
    </row>
    <row r="1487" spans="1:12" x14ac:dyDescent="0.25">
      <c r="A1487" s="26">
        <v>3</v>
      </c>
      <c r="B1487" s="22" t="s">
        <v>1257</v>
      </c>
      <c r="C1487" s="4">
        <v>955</v>
      </c>
      <c r="D1487" s="4"/>
      <c r="E1487" s="4">
        <v>292</v>
      </c>
      <c r="F1487" s="26"/>
      <c r="G1487" s="27">
        <f>K1485*8.5%/12</f>
        <v>301.24972217521776</v>
      </c>
      <c r="H1487" s="26"/>
      <c r="I1487" s="26">
        <v>0</v>
      </c>
      <c r="J1487" s="26"/>
      <c r="K1487" s="27">
        <f>K1485+C1487+E1487+G1487-I1487</f>
        <v>44077.6222645589</v>
      </c>
    </row>
    <row r="1488" spans="1:12" x14ac:dyDescent="0.25">
      <c r="A1488" s="26"/>
      <c r="B1488" s="22"/>
      <c r="C1488" s="94"/>
      <c r="D1488" s="94"/>
      <c r="E1488" s="94"/>
      <c r="F1488" s="95"/>
      <c r="G1488" s="27"/>
      <c r="H1488" s="26"/>
      <c r="I1488" s="26"/>
      <c r="J1488" s="26"/>
      <c r="K1488" s="27"/>
    </row>
    <row r="1489" spans="1:11" ht="16.5" customHeight="1" x14ac:dyDescent="0.25">
      <c r="A1489" s="26">
        <v>4</v>
      </c>
      <c r="B1489" s="22" t="s">
        <v>1258</v>
      </c>
      <c r="C1489" s="4">
        <v>955</v>
      </c>
      <c r="D1489" s="4"/>
      <c r="E1489" s="4">
        <v>292</v>
      </c>
      <c r="F1489" s="26"/>
      <c r="G1489" s="27">
        <f>K1487*8.5%/12</f>
        <v>312.21649104062556</v>
      </c>
      <c r="H1489" s="26"/>
      <c r="I1489" s="26">
        <v>0</v>
      </c>
      <c r="J1489" s="26"/>
      <c r="K1489" s="27">
        <f>K1487+C1489+E1489+G1489-I1489</f>
        <v>45636.838755599529</v>
      </c>
    </row>
    <row r="1490" spans="1:11" ht="16.5" customHeight="1" x14ac:dyDescent="0.25">
      <c r="A1490" s="26"/>
      <c r="B1490" s="22"/>
      <c r="C1490" s="4"/>
      <c r="D1490" s="4"/>
      <c r="E1490" s="4"/>
      <c r="F1490" s="26"/>
      <c r="G1490" s="93"/>
      <c r="H1490" s="26"/>
      <c r="I1490" s="26"/>
      <c r="J1490" s="26"/>
      <c r="K1490" s="27"/>
    </row>
    <row r="1491" spans="1:11" ht="16.5" customHeight="1" x14ac:dyDescent="0.25">
      <c r="A1491" s="26">
        <v>5</v>
      </c>
      <c r="B1491" s="22" t="s">
        <v>1259</v>
      </c>
      <c r="C1491" s="4">
        <v>955</v>
      </c>
      <c r="D1491" s="4"/>
      <c r="E1491" s="4">
        <v>292</v>
      </c>
      <c r="F1491" s="26"/>
      <c r="G1491" s="27">
        <f>K1489*8.5%/12</f>
        <v>323.26094118549668</v>
      </c>
      <c r="H1491" s="26"/>
      <c r="I1491" s="26">
        <v>0</v>
      </c>
      <c r="J1491" s="26"/>
      <c r="K1491" s="27">
        <f>K1489+C1491+E1491+G1491-I1491</f>
        <v>47207.099696785022</v>
      </c>
    </row>
    <row r="1492" spans="1:11" ht="16.5" customHeight="1" x14ac:dyDescent="0.25">
      <c r="A1492" s="26"/>
      <c r="B1492" s="22"/>
      <c r="C1492" s="4"/>
      <c r="D1492" s="4"/>
      <c r="E1492" s="4"/>
      <c r="F1492" s="26"/>
      <c r="G1492" s="93"/>
      <c r="H1492" s="26"/>
      <c r="I1492" s="26"/>
      <c r="J1492" s="26"/>
      <c r="K1492" s="27"/>
    </row>
    <row r="1493" spans="1:11" ht="16.5" customHeight="1" x14ac:dyDescent="0.25">
      <c r="A1493" s="26">
        <v>6</v>
      </c>
      <c r="B1493" s="22" t="s">
        <v>1260</v>
      </c>
      <c r="C1493" s="4"/>
      <c r="D1493" s="4"/>
      <c r="E1493" s="4"/>
      <c r="F1493" s="26"/>
      <c r="G1493" s="27"/>
      <c r="H1493" s="26"/>
      <c r="I1493" s="26"/>
      <c r="J1493" s="26"/>
      <c r="K1493" s="27">
        <f>K1491+C1493+E1493+G1493-I1493</f>
        <v>47207.099696785022</v>
      </c>
    </row>
    <row r="1494" spans="1:11" ht="16.5" customHeight="1" x14ac:dyDescent="0.25">
      <c r="A1494" s="26"/>
      <c r="B1494" s="22"/>
      <c r="C1494" s="4"/>
      <c r="D1494" s="4"/>
      <c r="E1494" s="4"/>
      <c r="F1494" s="26"/>
      <c r="G1494" s="93"/>
      <c r="H1494" s="26"/>
      <c r="I1494" s="26"/>
      <c r="J1494" s="26"/>
      <c r="K1494" s="27"/>
    </row>
    <row r="1495" spans="1:11" ht="16.5" customHeight="1" x14ac:dyDescent="0.25">
      <c r="A1495" s="26">
        <v>7</v>
      </c>
      <c r="B1495" s="22" t="s">
        <v>1261</v>
      </c>
      <c r="C1495" s="4"/>
      <c r="D1495" s="4"/>
      <c r="E1495" s="4"/>
      <c r="F1495" s="26"/>
      <c r="G1495" s="27"/>
      <c r="H1495" s="26"/>
      <c r="I1495" s="26"/>
      <c r="J1495" s="26"/>
      <c r="K1495" s="27">
        <f>K1493+C1495+E1495+G1495-I1495</f>
        <v>47207.099696785022</v>
      </c>
    </row>
    <row r="1496" spans="1:11" ht="16.5" customHeight="1" x14ac:dyDescent="0.25">
      <c r="A1496" s="26"/>
      <c r="B1496" s="22"/>
      <c r="C1496" s="4"/>
      <c r="D1496" s="4"/>
      <c r="E1496" s="4"/>
      <c r="F1496" s="26"/>
      <c r="G1496" s="93"/>
      <c r="H1496" s="26"/>
      <c r="I1496" s="26"/>
      <c r="J1496" s="26"/>
      <c r="K1496" s="27"/>
    </row>
    <row r="1497" spans="1:11" ht="16.5" customHeight="1" x14ac:dyDescent="0.25">
      <c r="A1497" s="26">
        <v>8</v>
      </c>
      <c r="B1497" s="22" t="s">
        <v>1262</v>
      </c>
      <c r="C1497" s="98"/>
      <c r="D1497" s="4"/>
      <c r="E1497" s="98"/>
      <c r="F1497" s="26"/>
      <c r="G1497" s="27"/>
      <c r="H1497" s="26"/>
      <c r="I1497" s="26"/>
      <c r="J1497" s="26"/>
      <c r="K1497" s="27">
        <f>K1495+C1497+E1497+G1497-I1497</f>
        <v>47207.099696785022</v>
      </c>
    </row>
    <row r="1498" spans="1:11" ht="16.5" customHeight="1" x14ac:dyDescent="0.25">
      <c r="A1498" s="26"/>
      <c r="B1498" s="22"/>
      <c r="C1498" s="4"/>
      <c r="D1498" s="4"/>
      <c r="E1498" s="4"/>
      <c r="F1498" s="26"/>
      <c r="G1498" s="93"/>
      <c r="H1498" s="26"/>
      <c r="I1498" s="26"/>
      <c r="J1498" s="26"/>
      <c r="K1498" s="27"/>
    </row>
    <row r="1499" spans="1:11" ht="16.5" customHeight="1" x14ac:dyDescent="0.25">
      <c r="A1499" s="26">
        <v>9</v>
      </c>
      <c r="B1499" s="22" t="s">
        <v>1263</v>
      </c>
      <c r="C1499" s="4"/>
      <c r="D1499" s="4"/>
      <c r="E1499" s="4"/>
      <c r="F1499" s="26"/>
      <c r="G1499" s="27"/>
      <c r="H1499" s="26"/>
      <c r="I1499" s="26"/>
      <c r="J1499" s="26"/>
      <c r="K1499" s="27">
        <f>K1497+C1499+E1499+G1499-I1499</f>
        <v>47207.099696785022</v>
      </c>
    </row>
    <row r="1500" spans="1:11" ht="16.5" customHeight="1" x14ac:dyDescent="0.25">
      <c r="A1500" s="26"/>
      <c r="B1500" s="22"/>
      <c r="C1500" s="4"/>
      <c r="D1500" s="4"/>
      <c r="E1500" s="4"/>
      <c r="F1500" s="26"/>
      <c r="G1500" s="27"/>
      <c r="H1500" s="26"/>
      <c r="I1500" s="26"/>
      <c r="J1500" s="26"/>
      <c r="K1500" s="27"/>
    </row>
    <row r="1501" spans="1:11" ht="16.5" customHeight="1" x14ac:dyDescent="0.25">
      <c r="A1501" s="26">
        <v>10</v>
      </c>
      <c r="B1501" s="22" t="s">
        <v>1264</v>
      </c>
      <c r="C1501" s="4"/>
      <c r="D1501" s="4"/>
      <c r="E1501" s="4"/>
      <c r="F1501" s="26"/>
      <c r="G1501" s="27"/>
      <c r="H1501" s="26"/>
      <c r="I1501" s="26"/>
      <c r="J1501" s="26"/>
      <c r="K1501" s="27">
        <f>K1499+C1501+E1501+G1501-I1501</f>
        <v>47207.099696785022</v>
      </c>
    </row>
    <row r="1502" spans="1:11" ht="16.5" customHeight="1" x14ac:dyDescent="0.25">
      <c r="A1502" s="26"/>
      <c r="B1502" s="22"/>
      <c r="C1502" s="4"/>
      <c r="D1502" s="4"/>
      <c r="E1502" s="4"/>
      <c r="F1502" s="26"/>
      <c r="G1502" s="27"/>
      <c r="H1502" s="26"/>
      <c r="I1502" s="26"/>
      <c r="J1502" s="26"/>
      <c r="K1502" s="27"/>
    </row>
    <row r="1503" spans="1:11" ht="16.5" customHeight="1" x14ac:dyDescent="0.25">
      <c r="A1503" s="26">
        <v>11</v>
      </c>
      <c r="B1503" s="22" t="s">
        <v>1265</v>
      </c>
      <c r="C1503" s="4"/>
      <c r="D1503" s="4"/>
      <c r="E1503" s="4"/>
      <c r="F1503" s="26"/>
      <c r="G1503" s="27"/>
      <c r="H1503" s="26"/>
      <c r="I1503" s="26"/>
      <c r="J1503" s="26"/>
      <c r="K1503" s="27">
        <f>K1501+C1503+E1503+G1503-I1503</f>
        <v>47207.099696785022</v>
      </c>
    </row>
    <row r="1504" spans="1:11" ht="16.5" customHeight="1" x14ac:dyDescent="0.25">
      <c r="A1504" s="26"/>
      <c r="B1504" s="22"/>
      <c r="C1504" s="4"/>
      <c r="D1504" s="4"/>
      <c r="E1504" s="4"/>
      <c r="F1504" s="26"/>
      <c r="G1504" s="27"/>
      <c r="H1504" s="26"/>
      <c r="I1504" s="26"/>
      <c r="J1504" s="26"/>
      <c r="K1504" s="27"/>
    </row>
    <row r="1505" spans="1:11" ht="16.5" customHeight="1" x14ac:dyDescent="0.25">
      <c r="A1505" s="26">
        <v>12</v>
      </c>
      <c r="B1505" s="22" t="s">
        <v>1266</v>
      </c>
      <c r="C1505" s="4"/>
      <c r="D1505" s="4"/>
      <c r="E1505" s="4"/>
      <c r="F1505" s="26"/>
      <c r="G1505" s="27"/>
      <c r="H1505" s="26"/>
      <c r="I1505" s="26"/>
      <c r="J1505" s="26"/>
      <c r="K1505" s="27">
        <f>K1503+C1505+E1505+G1505-I1505</f>
        <v>47207.099696785022</v>
      </c>
    </row>
    <row r="1506" spans="1:11" ht="16.5" customHeight="1" x14ac:dyDescent="0.25">
      <c r="A1506" s="26"/>
      <c r="B1506" s="22"/>
      <c r="C1506" s="4"/>
      <c r="D1506" s="4"/>
      <c r="E1506" s="4"/>
      <c r="F1506" s="26"/>
      <c r="G1506" s="27"/>
      <c r="H1506" s="26"/>
      <c r="I1506" s="26"/>
      <c r="J1506" s="26"/>
      <c r="K1506" s="27"/>
    </row>
    <row r="1507" spans="1:11" ht="12" customHeight="1" x14ac:dyDescent="0.25">
      <c r="A1507" s="26"/>
      <c r="B1507" s="22"/>
      <c r="C1507" s="6">
        <f>SUM(C1483:C1506)</f>
        <v>4743</v>
      </c>
      <c r="D1507" s="6"/>
      <c r="E1507" s="6">
        <f>SUM(E1483:E1506)</f>
        <v>1450</v>
      </c>
      <c r="F1507" s="28"/>
      <c r="G1507" s="6">
        <f>SUM(G1483:G1506)</f>
        <v>1506.9296967850207</v>
      </c>
      <c r="H1507" s="28"/>
      <c r="I1507" s="6">
        <f>SUM(I1483:I1506)</f>
        <v>0</v>
      </c>
      <c r="J1507" s="26"/>
      <c r="K1507" s="27"/>
    </row>
    <row r="1508" spans="1:11" ht="12" customHeight="1" x14ac:dyDescent="0.25">
      <c r="A1508" s="24"/>
      <c r="B1508" s="22"/>
      <c r="C1508" s="26"/>
      <c r="D1508" s="26"/>
      <c r="E1508" s="26"/>
      <c r="F1508" s="26"/>
      <c r="G1508" s="26"/>
      <c r="H1508" s="26"/>
      <c r="I1508" s="26"/>
      <c r="J1508" s="26"/>
      <c r="K1508" s="26"/>
    </row>
    <row r="1509" spans="1:11" x14ac:dyDescent="0.25">
      <c r="A1509" s="24"/>
      <c r="B1509" s="22" t="s">
        <v>173</v>
      </c>
      <c r="C1509" s="29">
        <f>C1507+C1481</f>
        <v>31120</v>
      </c>
      <c r="D1509" s="28"/>
      <c r="E1509" s="29">
        <f>E1507+E1481</f>
        <v>9520</v>
      </c>
      <c r="F1509" s="28"/>
      <c r="G1509" s="29">
        <f>G1507+G1481</f>
        <v>6567.0996967850206</v>
      </c>
      <c r="H1509" s="28"/>
      <c r="I1509" s="29">
        <f>I1507+I1481</f>
        <v>0</v>
      </c>
      <c r="J1509" s="28"/>
      <c r="K1509" s="30">
        <f>C1509+E1509+G1509-I1509</f>
        <v>47207.099696785022</v>
      </c>
    </row>
    <row r="1510" spans="1:11" x14ac:dyDescent="0.25">
      <c r="A1510" s="24"/>
      <c r="B1510" s="22"/>
      <c r="C1510" s="26"/>
      <c r="D1510" s="26"/>
      <c r="E1510" s="26"/>
      <c r="F1510" s="26"/>
      <c r="G1510" s="26"/>
      <c r="H1510" s="26"/>
      <c r="I1510" s="26"/>
      <c r="J1510" s="26"/>
      <c r="K1510" s="26"/>
    </row>
    <row r="1511" spans="1:11" x14ac:dyDescent="0.25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</row>
    <row r="1512" spans="1:11" x14ac:dyDescent="0.25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</row>
    <row r="1513" spans="1:11" x14ac:dyDescent="0.25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</row>
    <row r="1514" spans="1:11" x14ac:dyDescent="0.25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</row>
    <row r="1515" spans="1:11" x14ac:dyDescent="0.25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</row>
    <row r="1516" spans="1:11" x14ac:dyDescent="0.25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</row>
    <row r="1517" spans="1:11" ht="15.75" x14ac:dyDescent="0.25">
      <c r="A1517" s="16"/>
      <c r="B1517" s="17" t="s">
        <v>174</v>
      </c>
      <c r="C1517" s="17"/>
      <c r="D1517" s="17"/>
      <c r="E1517" s="16"/>
      <c r="F1517" s="16"/>
      <c r="G1517" s="16"/>
      <c r="H1517" s="16"/>
      <c r="I1517" s="16"/>
      <c r="J1517" s="16"/>
      <c r="K1517" s="16"/>
    </row>
    <row r="1518" spans="1:11" ht="15.75" x14ac:dyDescent="0.25">
      <c r="A1518" s="16"/>
      <c r="B1518" s="109" t="s">
        <v>175</v>
      </c>
      <c r="C1518" s="109"/>
      <c r="D1518" s="109"/>
      <c r="E1518" s="16"/>
      <c r="F1518" s="16"/>
      <c r="G1518" s="16"/>
      <c r="H1518" s="16"/>
      <c r="I1518" s="16"/>
      <c r="J1518" s="16"/>
      <c r="K1518" s="16"/>
    </row>
    <row r="1519" spans="1:11" ht="15.75" x14ac:dyDescent="0.25">
      <c r="A1519" s="16"/>
      <c r="B1519" s="17" t="s">
        <v>176</v>
      </c>
      <c r="C1519" s="17"/>
      <c r="D1519" s="17"/>
      <c r="E1519" s="16"/>
      <c r="F1519" s="16"/>
      <c r="G1519" s="16"/>
      <c r="H1519" s="16"/>
      <c r="I1519" s="16"/>
      <c r="J1519" s="16"/>
      <c r="K1519" s="16"/>
    </row>
    <row r="1520" spans="1:11" ht="15.75" x14ac:dyDescent="0.25">
      <c r="A1520" s="16"/>
      <c r="B1520" s="17"/>
      <c r="C1520" s="17"/>
      <c r="D1520" s="17"/>
      <c r="E1520" s="16"/>
      <c r="F1520" s="16"/>
      <c r="G1520" s="16"/>
      <c r="H1520" s="16"/>
      <c r="I1520" s="16"/>
      <c r="J1520" s="16"/>
      <c r="K1520" s="16"/>
    </row>
    <row r="1521" spans="1:11" x14ac:dyDescent="0.25">
      <c r="A1521" s="16"/>
      <c r="B1521" s="2" t="s">
        <v>292</v>
      </c>
      <c r="C1521" s="16"/>
      <c r="D1521" s="16"/>
      <c r="E1521" s="18" t="s">
        <v>179</v>
      </c>
      <c r="F1521" s="15"/>
      <c r="G1521" s="19" t="s">
        <v>180</v>
      </c>
      <c r="H1521" s="16"/>
      <c r="I1521" s="16" t="s">
        <v>178</v>
      </c>
      <c r="J1521" s="16"/>
      <c r="K1521" s="5" t="s">
        <v>120</v>
      </c>
    </row>
    <row r="1522" spans="1:11" x14ac:dyDescent="0.25">
      <c r="A1522" s="16"/>
      <c r="B1522" s="16"/>
      <c r="C1522" s="16"/>
      <c r="D1522" s="16"/>
      <c r="E1522" s="11" t="s">
        <v>247</v>
      </c>
      <c r="F1522" s="20"/>
      <c r="G1522" s="11" t="s">
        <v>248</v>
      </c>
      <c r="H1522" s="16"/>
      <c r="I1522" s="16"/>
      <c r="J1522" s="16"/>
      <c r="K1522" s="16"/>
    </row>
    <row r="1523" spans="1:11" ht="57" x14ac:dyDescent="0.25">
      <c r="A1523" s="21" t="s">
        <v>74</v>
      </c>
      <c r="B1523" s="22" t="s">
        <v>168</v>
      </c>
      <c r="C1523" s="22" t="s">
        <v>64</v>
      </c>
      <c r="D1523" s="22"/>
      <c r="E1523" s="22" t="s">
        <v>164</v>
      </c>
      <c r="F1523" s="22"/>
      <c r="G1523" s="22" t="s">
        <v>165</v>
      </c>
      <c r="H1523" s="22"/>
      <c r="I1523" s="22" t="s">
        <v>166</v>
      </c>
      <c r="J1523" s="23"/>
      <c r="K1523" s="22" t="s">
        <v>167</v>
      </c>
    </row>
    <row r="1524" spans="1:11" x14ac:dyDescent="0.25">
      <c r="A1524" s="24"/>
      <c r="B1524" s="24"/>
      <c r="C1524" s="24"/>
      <c r="D1524" s="24"/>
      <c r="E1524" s="24"/>
      <c r="F1524" s="24"/>
      <c r="G1524" s="24"/>
      <c r="H1524" s="24"/>
      <c r="I1524" s="24"/>
      <c r="J1524" s="24"/>
      <c r="K1524" s="24"/>
    </row>
    <row r="1525" spans="1:11" x14ac:dyDescent="0.25">
      <c r="A1525" s="24"/>
      <c r="B1525" s="25" t="s">
        <v>169</v>
      </c>
      <c r="C1525" s="26">
        <v>32613</v>
      </c>
      <c r="D1525" s="26"/>
      <c r="E1525" s="26">
        <v>10663</v>
      </c>
      <c r="F1525" s="26"/>
      <c r="G1525" s="26">
        <v>6671</v>
      </c>
      <c r="H1525" s="26"/>
      <c r="I1525" s="26">
        <v>0</v>
      </c>
      <c r="J1525" s="26"/>
      <c r="K1525" s="26">
        <f>C1525+E1525+G1525-I1525</f>
        <v>49947</v>
      </c>
    </row>
    <row r="1526" spans="1:11" x14ac:dyDescent="0.25">
      <c r="A1526" s="26"/>
      <c r="B1526" s="24"/>
      <c r="C1526" s="26"/>
      <c r="D1526" s="26"/>
      <c r="E1526" s="26"/>
      <c r="F1526" s="26"/>
      <c r="G1526" s="26"/>
      <c r="H1526" s="26"/>
      <c r="I1526" s="26"/>
      <c r="J1526" s="26"/>
      <c r="K1526" s="26"/>
    </row>
    <row r="1527" spans="1:11" x14ac:dyDescent="0.25">
      <c r="A1527" s="26">
        <v>1</v>
      </c>
      <c r="B1527" s="22" t="s">
        <v>1255</v>
      </c>
      <c r="C1527" s="98">
        <v>1073</v>
      </c>
      <c r="D1527" s="4"/>
      <c r="E1527" s="98">
        <v>328</v>
      </c>
      <c r="F1527" s="26"/>
      <c r="G1527" s="27">
        <f>K1525*8.5%/12</f>
        <v>353.79124999999999</v>
      </c>
      <c r="H1527" s="26"/>
      <c r="I1527" s="26">
        <v>0</v>
      </c>
      <c r="J1527" s="26"/>
      <c r="K1527" s="27">
        <f>K1525+C1527+E1527+G1527-I1527</f>
        <v>51701.791250000002</v>
      </c>
    </row>
    <row r="1528" spans="1:11" x14ac:dyDescent="0.25">
      <c r="A1528" s="26"/>
      <c r="B1528" s="22"/>
      <c r="C1528" s="26"/>
      <c r="D1528" s="26"/>
      <c r="E1528" s="26"/>
      <c r="F1528" s="26"/>
      <c r="G1528" s="26"/>
      <c r="H1528" s="26"/>
      <c r="I1528" s="26"/>
      <c r="J1528" s="26"/>
      <c r="K1528" s="26"/>
    </row>
    <row r="1529" spans="1:11" x14ac:dyDescent="0.25">
      <c r="A1529" s="26">
        <v>2</v>
      </c>
      <c r="B1529" s="22" t="s">
        <v>1256</v>
      </c>
      <c r="C1529" s="98">
        <v>1009</v>
      </c>
      <c r="D1529" s="4"/>
      <c r="E1529" s="98">
        <v>309</v>
      </c>
      <c r="F1529" s="26"/>
      <c r="G1529" s="27">
        <f>K1527*8.5%/12</f>
        <v>366.22102135416668</v>
      </c>
      <c r="H1529" s="26"/>
      <c r="I1529" s="26">
        <v>0</v>
      </c>
      <c r="J1529" s="26"/>
      <c r="K1529" s="27">
        <f>K1527+C1529+E1529+G1529-I1529</f>
        <v>53386.012271354171</v>
      </c>
    </row>
    <row r="1530" spans="1:11" x14ac:dyDescent="0.25">
      <c r="A1530" s="26"/>
      <c r="B1530" s="22"/>
      <c r="C1530" s="4"/>
      <c r="D1530" s="4"/>
      <c r="E1530" s="4"/>
      <c r="F1530" s="26"/>
      <c r="G1530" s="27"/>
      <c r="H1530" s="26"/>
      <c r="I1530" s="26"/>
      <c r="J1530" s="26"/>
      <c r="K1530" s="27"/>
    </row>
    <row r="1531" spans="1:11" x14ac:dyDescent="0.25">
      <c r="A1531" s="26">
        <v>3</v>
      </c>
      <c r="B1531" s="22" t="s">
        <v>1257</v>
      </c>
      <c r="C1531" s="4">
        <v>1110</v>
      </c>
      <c r="D1531" s="4"/>
      <c r="E1531" s="4">
        <v>340</v>
      </c>
      <c r="F1531" s="26"/>
      <c r="G1531" s="27">
        <f>K1529*8.5%/12</f>
        <v>378.15092025542543</v>
      </c>
      <c r="H1531" s="26"/>
      <c r="I1531" s="26">
        <v>0</v>
      </c>
      <c r="J1531" s="26"/>
      <c r="K1531" s="27">
        <f>K1529+C1531+E1531+G1531-I1531</f>
        <v>55214.163191609594</v>
      </c>
    </row>
    <row r="1532" spans="1:11" x14ac:dyDescent="0.25">
      <c r="A1532" s="26"/>
      <c r="B1532" s="22"/>
      <c r="C1532" s="4"/>
      <c r="D1532" s="4"/>
      <c r="E1532" s="4"/>
      <c r="F1532" s="26"/>
      <c r="G1532" s="27"/>
      <c r="H1532" s="26"/>
      <c r="I1532" s="26"/>
      <c r="J1532" s="26"/>
      <c r="K1532" s="27"/>
    </row>
    <row r="1533" spans="1:11" x14ac:dyDescent="0.25">
      <c r="A1533" s="26">
        <v>4</v>
      </c>
      <c r="B1533" s="22" t="s">
        <v>1258</v>
      </c>
      <c r="C1533" s="4">
        <v>1110</v>
      </c>
      <c r="D1533" s="4"/>
      <c r="E1533" s="4">
        <v>340</v>
      </c>
      <c r="F1533" s="26"/>
      <c r="G1533" s="27">
        <f>K1531*8.5%/12</f>
        <v>391.10032260723466</v>
      </c>
      <c r="H1533" s="26"/>
      <c r="I1533" s="26">
        <v>0</v>
      </c>
      <c r="J1533" s="26"/>
      <c r="K1533" s="27">
        <f>K1531+C1533+E1533+G1533-I1533</f>
        <v>57055.263514216829</v>
      </c>
    </row>
    <row r="1534" spans="1:11" x14ac:dyDescent="0.25">
      <c r="A1534" s="26"/>
      <c r="B1534" s="22"/>
      <c r="C1534" s="4"/>
      <c r="D1534" s="4"/>
      <c r="E1534" s="4"/>
      <c r="F1534" s="26"/>
      <c r="G1534" s="27"/>
      <c r="H1534" s="26"/>
      <c r="I1534" s="26"/>
      <c r="J1534" s="26"/>
      <c r="K1534" s="27"/>
    </row>
    <row r="1535" spans="1:11" x14ac:dyDescent="0.25">
      <c r="A1535" s="26">
        <v>5</v>
      </c>
      <c r="B1535" s="22" t="s">
        <v>1259</v>
      </c>
      <c r="C1535" s="4">
        <v>1110</v>
      </c>
      <c r="D1535" s="4"/>
      <c r="E1535" s="4">
        <v>340</v>
      </c>
      <c r="F1535" s="26"/>
      <c r="G1535" s="27">
        <f>K1533*8.5%/12</f>
        <v>404.14144989236928</v>
      </c>
      <c r="H1535" s="26"/>
      <c r="I1535" s="26">
        <v>0</v>
      </c>
      <c r="J1535" s="26"/>
      <c r="K1535" s="27">
        <f>K1533+C1535+E1535+G1535-I1535</f>
        <v>58909.404964109199</v>
      </c>
    </row>
    <row r="1536" spans="1:11" x14ac:dyDescent="0.25">
      <c r="A1536" s="26"/>
      <c r="B1536" s="22"/>
      <c r="C1536" s="4"/>
      <c r="D1536" s="4"/>
      <c r="E1536" s="4"/>
      <c r="F1536" s="26"/>
      <c r="G1536" s="27"/>
      <c r="H1536" s="26"/>
      <c r="I1536" s="26"/>
      <c r="J1536" s="26"/>
      <c r="K1536" s="27"/>
    </row>
    <row r="1537" spans="1:11" x14ac:dyDescent="0.25">
      <c r="A1537" s="26">
        <v>6</v>
      </c>
      <c r="B1537" s="22" t="s">
        <v>1260</v>
      </c>
      <c r="C1537" s="4"/>
      <c r="D1537" s="4"/>
      <c r="E1537" s="4"/>
      <c r="F1537" s="26"/>
      <c r="G1537" s="27"/>
      <c r="H1537" s="26"/>
      <c r="I1537" s="26">
        <v>0</v>
      </c>
      <c r="J1537" s="26"/>
      <c r="K1537" s="27">
        <f>K1535+C1537+E1537+G1537-I1537</f>
        <v>58909.404964109199</v>
      </c>
    </row>
    <row r="1538" spans="1:11" x14ac:dyDescent="0.25">
      <c r="A1538" s="26"/>
      <c r="B1538" s="22"/>
      <c r="C1538" s="4"/>
      <c r="D1538" s="4"/>
      <c r="E1538" s="4"/>
      <c r="F1538" s="26"/>
      <c r="G1538" s="27"/>
      <c r="H1538" s="26"/>
      <c r="I1538" s="26"/>
      <c r="J1538" s="26"/>
      <c r="K1538" s="27"/>
    </row>
    <row r="1539" spans="1:11" x14ac:dyDescent="0.25">
      <c r="A1539" s="26">
        <v>7</v>
      </c>
      <c r="B1539" s="22" t="s">
        <v>1261</v>
      </c>
      <c r="C1539" s="4"/>
      <c r="D1539" s="4"/>
      <c r="E1539" s="4"/>
      <c r="F1539" s="26"/>
      <c r="G1539" s="27"/>
      <c r="H1539" s="26"/>
      <c r="I1539" s="26">
        <v>0</v>
      </c>
      <c r="J1539" s="26"/>
      <c r="K1539" s="27">
        <f>K1537+C1539+E1539+G1539-I1539</f>
        <v>58909.404964109199</v>
      </c>
    </row>
    <row r="1540" spans="1:11" x14ac:dyDescent="0.25">
      <c r="A1540" s="26"/>
      <c r="B1540" s="22"/>
      <c r="C1540" s="4"/>
      <c r="D1540" s="4"/>
      <c r="E1540" s="4"/>
      <c r="F1540" s="26"/>
      <c r="G1540" s="27"/>
      <c r="H1540" s="26"/>
      <c r="I1540" s="26"/>
      <c r="J1540" s="26"/>
      <c r="K1540" s="27"/>
    </row>
    <row r="1541" spans="1:11" x14ac:dyDescent="0.25">
      <c r="A1541" s="26">
        <v>8</v>
      </c>
      <c r="B1541" s="22" t="s">
        <v>1262</v>
      </c>
      <c r="C1541" s="4"/>
      <c r="D1541" s="4"/>
      <c r="E1541" s="4"/>
      <c r="F1541" s="26"/>
      <c r="G1541" s="27"/>
      <c r="H1541" s="26"/>
      <c r="I1541" s="26">
        <v>0</v>
      </c>
      <c r="J1541" s="26"/>
      <c r="K1541" s="27">
        <f>K1539+C1541+E1541+G1541-I1541</f>
        <v>58909.404964109199</v>
      </c>
    </row>
    <row r="1542" spans="1:11" x14ac:dyDescent="0.25">
      <c r="A1542" s="26"/>
      <c r="B1542" s="22"/>
      <c r="C1542" s="4"/>
      <c r="D1542" s="4"/>
      <c r="E1542" s="4"/>
      <c r="F1542" s="26"/>
      <c r="G1542" s="27"/>
      <c r="H1542" s="26"/>
      <c r="I1542" s="26"/>
      <c r="J1542" s="26"/>
      <c r="K1542" s="27"/>
    </row>
    <row r="1543" spans="1:11" x14ac:dyDescent="0.25">
      <c r="A1543" s="26">
        <v>9</v>
      </c>
      <c r="B1543" s="22" t="s">
        <v>1263</v>
      </c>
      <c r="C1543" s="4"/>
      <c r="D1543" s="4"/>
      <c r="E1543" s="4"/>
      <c r="F1543" s="26"/>
      <c r="G1543" s="27"/>
      <c r="H1543" s="26"/>
      <c r="I1543" s="26">
        <v>0</v>
      </c>
      <c r="J1543" s="26"/>
      <c r="K1543" s="27">
        <f>K1541+C1543+E1543+G1543-I1543</f>
        <v>58909.404964109199</v>
      </c>
    </row>
    <row r="1544" spans="1:11" x14ac:dyDescent="0.25">
      <c r="A1544" s="26"/>
      <c r="B1544" s="22"/>
      <c r="C1544" s="4"/>
      <c r="D1544" s="4"/>
      <c r="E1544" s="4"/>
      <c r="F1544" s="26"/>
      <c r="G1544" s="27"/>
      <c r="H1544" s="26"/>
      <c r="I1544" s="26"/>
      <c r="J1544" s="26"/>
      <c r="K1544" s="27"/>
    </row>
    <row r="1545" spans="1:11" x14ac:dyDescent="0.25">
      <c r="A1545" s="26">
        <v>10</v>
      </c>
      <c r="B1545" s="22" t="s">
        <v>1264</v>
      </c>
      <c r="C1545" s="4"/>
      <c r="D1545" s="4"/>
      <c r="E1545" s="4"/>
      <c r="F1545" s="26"/>
      <c r="G1545" s="27"/>
      <c r="H1545" s="26"/>
      <c r="I1545" s="26">
        <v>0</v>
      </c>
      <c r="J1545" s="26"/>
      <c r="K1545" s="27">
        <f>K1543+C1545+E1545+G1545-I1545</f>
        <v>58909.404964109199</v>
      </c>
    </row>
    <row r="1546" spans="1:11" x14ac:dyDescent="0.25">
      <c r="A1546" s="26"/>
      <c r="B1546" s="22"/>
      <c r="C1546" s="4"/>
      <c r="D1546" s="4"/>
      <c r="E1546" s="4"/>
      <c r="F1546" s="26"/>
      <c r="G1546" s="27"/>
      <c r="H1546" s="26"/>
      <c r="I1546" s="26"/>
      <c r="J1546" s="26"/>
      <c r="K1546" s="27"/>
    </row>
    <row r="1547" spans="1:11" x14ac:dyDescent="0.25">
      <c r="A1547" s="26">
        <v>11</v>
      </c>
      <c r="B1547" s="22" t="s">
        <v>1265</v>
      </c>
      <c r="C1547" s="4"/>
      <c r="D1547" s="4"/>
      <c r="E1547" s="4"/>
      <c r="F1547" s="26"/>
      <c r="G1547" s="27"/>
      <c r="H1547" s="26"/>
      <c r="I1547" s="26">
        <v>0</v>
      </c>
      <c r="J1547" s="26"/>
      <c r="K1547" s="27">
        <f>K1545+C1547+E1547+G1547-I1547</f>
        <v>58909.404964109199</v>
      </c>
    </row>
    <row r="1548" spans="1:11" x14ac:dyDescent="0.25">
      <c r="A1548" s="26"/>
      <c r="B1548" s="22"/>
      <c r="C1548" s="4"/>
      <c r="D1548" s="4"/>
      <c r="E1548" s="4"/>
      <c r="F1548" s="26"/>
      <c r="G1548" s="27"/>
      <c r="H1548" s="26"/>
      <c r="I1548" s="26"/>
      <c r="J1548" s="26"/>
      <c r="K1548" s="27"/>
    </row>
    <row r="1549" spans="1:11" x14ac:dyDescent="0.25">
      <c r="A1549" s="26">
        <v>12</v>
      </c>
      <c r="B1549" s="22" t="s">
        <v>1266</v>
      </c>
      <c r="C1549" s="4"/>
      <c r="D1549" s="4"/>
      <c r="E1549" s="4"/>
      <c r="F1549" s="26"/>
      <c r="G1549" s="27"/>
      <c r="H1549" s="26"/>
      <c r="I1549" s="26">
        <v>0</v>
      </c>
      <c r="J1549" s="26"/>
      <c r="K1549" s="27">
        <f>K1547+C1549+E1549+G1549-I1549</f>
        <v>58909.404964109199</v>
      </c>
    </row>
    <row r="1550" spans="1:11" x14ac:dyDescent="0.25">
      <c r="A1550" s="26"/>
      <c r="B1550" s="22"/>
      <c r="C1550" s="4"/>
      <c r="D1550" s="4"/>
      <c r="E1550" s="4"/>
      <c r="F1550" s="26"/>
      <c r="G1550" s="27"/>
      <c r="H1550" s="26"/>
      <c r="I1550" s="26"/>
      <c r="J1550" s="26"/>
      <c r="K1550" s="27"/>
    </row>
    <row r="1551" spans="1:11" x14ac:dyDescent="0.25">
      <c r="A1551" s="26"/>
      <c r="B1551" s="22"/>
      <c r="C1551" s="6">
        <f>SUM(C1527:C1550)</f>
        <v>5412</v>
      </c>
      <c r="D1551" s="6"/>
      <c r="E1551" s="6">
        <f>SUM(E1527:E1550)</f>
        <v>1657</v>
      </c>
      <c r="F1551" s="28"/>
      <c r="G1551" s="6">
        <f>SUM(G1527:G1550)</f>
        <v>1893.404964109196</v>
      </c>
      <c r="H1551" s="28"/>
      <c r="I1551" s="6">
        <f>SUM(I1527:I1550)</f>
        <v>0</v>
      </c>
      <c r="J1551" s="26"/>
      <c r="K1551" s="27"/>
    </row>
    <row r="1552" spans="1:11" x14ac:dyDescent="0.25">
      <c r="A1552" s="26"/>
      <c r="B1552" s="22"/>
      <c r="C1552" s="26"/>
      <c r="D1552" s="26"/>
      <c r="E1552" s="26"/>
      <c r="F1552" s="26"/>
      <c r="G1552" s="26"/>
      <c r="H1552" s="26"/>
      <c r="I1552" s="26"/>
      <c r="J1552" s="26"/>
      <c r="K1552" s="26"/>
    </row>
    <row r="1553" spans="1:11" x14ac:dyDescent="0.25">
      <c r="A1553" s="26"/>
      <c r="B1553" s="22" t="s">
        <v>173</v>
      </c>
      <c r="C1553" s="29">
        <f>C1551+C1525</f>
        <v>38025</v>
      </c>
      <c r="D1553" s="28"/>
      <c r="E1553" s="29">
        <f>E1551+E1525</f>
        <v>12320</v>
      </c>
      <c r="F1553" s="28"/>
      <c r="G1553" s="29">
        <f>G1551+G1525</f>
        <v>8564.4049641091951</v>
      </c>
      <c r="H1553" s="28"/>
      <c r="I1553" s="29">
        <f>I1551+I1525</f>
        <v>0</v>
      </c>
      <c r="J1553" s="28"/>
      <c r="K1553" s="30">
        <f>C1553+E1553+G1553-I1553</f>
        <v>58909.404964109199</v>
      </c>
    </row>
    <row r="1554" spans="1:11" x14ac:dyDescent="0.25">
      <c r="A1554" s="26"/>
      <c r="B1554" s="22"/>
      <c r="C1554" s="26"/>
      <c r="D1554" s="26"/>
      <c r="E1554" s="26"/>
      <c r="F1554" s="26"/>
      <c r="G1554" s="26"/>
      <c r="H1554" s="26"/>
      <c r="I1554" s="26"/>
      <c r="J1554" s="37"/>
      <c r="K1554" s="26"/>
    </row>
    <row r="1555" spans="1:11" x14ac:dyDescent="0.25">
      <c r="A1555" s="26"/>
      <c r="B1555" s="22"/>
      <c r="C1555" s="26"/>
      <c r="D1555" s="26"/>
      <c r="E1555" s="26"/>
      <c r="F1555" s="26"/>
      <c r="G1555" s="26"/>
      <c r="H1555" s="26"/>
      <c r="I1555" s="26"/>
      <c r="J1555" s="37"/>
      <c r="K1555" s="26"/>
    </row>
    <row r="1556" spans="1:11" x14ac:dyDescent="0.25">
      <c r="A1556" s="26"/>
      <c r="B1556" s="22"/>
      <c r="C1556" s="26"/>
      <c r="D1556" s="26"/>
      <c r="E1556" s="26"/>
      <c r="F1556" s="26"/>
      <c r="G1556" s="26"/>
      <c r="H1556" s="26"/>
      <c r="I1556" s="26"/>
      <c r="J1556" s="37"/>
      <c r="K1556" s="26"/>
    </row>
    <row r="1557" spans="1:11" x14ac:dyDescent="0.25">
      <c r="A1557" s="26"/>
      <c r="B1557" s="22"/>
      <c r="C1557" s="26"/>
      <c r="D1557" s="26"/>
      <c r="E1557" s="26"/>
      <c r="F1557" s="26"/>
      <c r="G1557" s="26"/>
      <c r="H1557" s="26"/>
      <c r="I1557" s="26"/>
      <c r="J1557" s="37"/>
      <c r="K1557" s="26"/>
    </row>
    <row r="1558" spans="1:11" x14ac:dyDescent="0.25">
      <c r="A1558" s="26"/>
      <c r="B1558" s="22"/>
      <c r="C1558" s="26"/>
      <c r="D1558" s="26"/>
      <c r="E1558" s="26"/>
      <c r="F1558" s="26"/>
      <c r="G1558" s="26"/>
      <c r="H1558" s="26"/>
      <c r="I1558" s="26"/>
      <c r="J1558" s="37"/>
      <c r="K1558" s="26"/>
    </row>
    <row r="1559" spans="1:11" x14ac:dyDescent="0.25">
      <c r="A1559" s="26"/>
      <c r="B1559" s="22"/>
      <c r="C1559" s="26"/>
      <c r="D1559" s="26"/>
      <c r="E1559" s="26"/>
      <c r="F1559" s="26"/>
      <c r="G1559" s="26"/>
      <c r="H1559" s="26"/>
      <c r="I1559" s="26"/>
      <c r="J1559" s="37"/>
      <c r="K1559" s="26"/>
    </row>
    <row r="1560" spans="1:11" x14ac:dyDescent="0.25">
      <c r="A1560" s="26"/>
      <c r="B1560" s="22"/>
      <c r="C1560" s="26"/>
      <c r="D1560" s="26"/>
      <c r="E1560" s="26"/>
      <c r="F1560" s="26"/>
      <c r="G1560" s="26"/>
      <c r="H1560" s="26"/>
      <c r="I1560" s="26"/>
      <c r="J1560" s="37"/>
      <c r="K1560" s="26"/>
    </row>
    <row r="1561" spans="1:11" x14ac:dyDescent="0.25">
      <c r="A1561" s="26"/>
      <c r="B1561" s="22"/>
      <c r="C1561" s="26"/>
      <c r="D1561" s="26"/>
      <c r="E1561" s="26"/>
      <c r="F1561" s="26"/>
      <c r="G1561" s="26"/>
      <c r="H1561" s="26"/>
      <c r="I1561" s="26"/>
      <c r="J1561" s="37"/>
      <c r="K1561" s="26"/>
    </row>
    <row r="1562" spans="1:11" x14ac:dyDescent="0.25">
      <c r="A1562" s="26"/>
      <c r="B1562" s="22"/>
      <c r="C1562" s="26"/>
      <c r="D1562" s="26"/>
      <c r="E1562" s="26"/>
      <c r="F1562" s="26"/>
      <c r="G1562" s="26"/>
      <c r="H1562" s="26"/>
      <c r="I1562" s="26"/>
      <c r="J1562" s="37"/>
      <c r="K1562" s="26"/>
    </row>
    <row r="1563" spans="1:11" ht="15.75" x14ac:dyDescent="0.25">
      <c r="A1563" s="26"/>
      <c r="B1563" s="17" t="s">
        <v>174</v>
      </c>
      <c r="C1563" s="17"/>
      <c r="D1563" s="17"/>
      <c r="E1563" s="26"/>
      <c r="F1563" s="26"/>
      <c r="G1563" s="26"/>
      <c r="H1563" s="26"/>
      <c r="I1563" s="26"/>
      <c r="J1563" s="37"/>
      <c r="K1563" s="26"/>
    </row>
    <row r="1564" spans="1:11" ht="15.75" x14ac:dyDescent="0.25">
      <c r="A1564" s="26"/>
      <c r="B1564" s="109" t="s">
        <v>175</v>
      </c>
      <c r="C1564" s="109"/>
      <c r="D1564" s="109"/>
      <c r="E1564" s="26"/>
      <c r="F1564" s="26"/>
      <c r="G1564" s="26"/>
      <c r="H1564" s="26"/>
      <c r="I1564" s="26"/>
      <c r="J1564" s="37"/>
      <c r="K1564" s="26"/>
    </row>
    <row r="1565" spans="1:11" ht="15.75" x14ac:dyDescent="0.25">
      <c r="A1565" s="26"/>
      <c r="B1565" s="17" t="s">
        <v>176</v>
      </c>
      <c r="C1565" s="17"/>
      <c r="D1565" s="17"/>
      <c r="E1565" s="26"/>
      <c r="F1565" s="26"/>
      <c r="G1565" s="26"/>
      <c r="H1565" s="26"/>
      <c r="I1565" s="26"/>
      <c r="J1565" s="37"/>
      <c r="K1565" s="26"/>
    </row>
    <row r="1566" spans="1:11" x14ac:dyDescent="0.25">
      <c r="A1566" s="26"/>
      <c r="B1566" s="22"/>
      <c r="C1566" s="26"/>
      <c r="D1566" s="26"/>
      <c r="E1566" s="26"/>
      <c r="F1566" s="26"/>
      <c r="G1566" s="26"/>
      <c r="H1566" s="26"/>
      <c r="I1566" s="26"/>
      <c r="J1566" s="37"/>
      <c r="K1566" s="26"/>
    </row>
    <row r="1567" spans="1:11" ht="15.75" x14ac:dyDescent="0.25">
      <c r="A1567" s="16"/>
      <c r="B1567" s="17"/>
      <c r="C1567" s="17"/>
      <c r="D1567" s="17"/>
      <c r="E1567" s="16"/>
      <c r="F1567" s="16"/>
      <c r="G1567" s="16"/>
      <c r="H1567" s="16"/>
      <c r="I1567" s="16"/>
      <c r="J1567" s="16"/>
      <c r="K1567" s="16"/>
    </row>
    <row r="1568" spans="1:11" x14ac:dyDescent="0.25">
      <c r="A1568" s="16"/>
      <c r="B1568" s="2" t="s">
        <v>150</v>
      </c>
      <c r="C1568" s="16"/>
      <c r="D1568" s="16"/>
      <c r="E1568" s="18" t="s">
        <v>179</v>
      </c>
      <c r="F1568" s="15"/>
      <c r="G1568" s="19" t="s">
        <v>180</v>
      </c>
      <c r="H1568" s="16"/>
      <c r="I1568" s="16" t="s">
        <v>178</v>
      </c>
      <c r="J1568" s="16"/>
      <c r="K1568" s="5" t="s">
        <v>121</v>
      </c>
    </row>
    <row r="1569" spans="1:11" x14ac:dyDescent="0.25">
      <c r="A1569" s="16"/>
      <c r="B1569" s="16"/>
      <c r="C1569" s="16"/>
      <c r="D1569" s="16"/>
      <c r="E1569" s="11" t="s">
        <v>282</v>
      </c>
      <c r="F1569" s="20"/>
      <c r="G1569" s="11" t="s">
        <v>283</v>
      </c>
      <c r="H1569" s="16"/>
      <c r="I1569" s="16"/>
      <c r="J1569" s="16"/>
      <c r="K1569" s="16"/>
    </row>
    <row r="1570" spans="1:11" ht="57" x14ac:dyDescent="0.25">
      <c r="A1570" s="21" t="s">
        <v>74</v>
      </c>
      <c r="B1570" s="22" t="s">
        <v>168</v>
      </c>
      <c r="C1570" s="22" t="s">
        <v>64</v>
      </c>
      <c r="D1570" s="22"/>
      <c r="E1570" s="22" t="s">
        <v>164</v>
      </c>
      <c r="F1570" s="22"/>
      <c r="G1570" s="22" t="s">
        <v>165</v>
      </c>
      <c r="H1570" s="22"/>
      <c r="I1570" s="22" t="s">
        <v>166</v>
      </c>
      <c r="J1570" s="23"/>
      <c r="K1570" s="22" t="s">
        <v>167</v>
      </c>
    </row>
    <row r="1571" spans="1:11" x14ac:dyDescent="0.25">
      <c r="A1571" s="24"/>
      <c r="B1571" s="24"/>
      <c r="C1571" s="24"/>
      <c r="D1571" s="24"/>
      <c r="E1571" s="24"/>
      <c r="F1571" s="24"/>
      <c r="G1571" s="24"/>
      <c r="H1571" s="24"/>
      <c r="I1571" s="24"/>
      <c r="J1571" s="24"/>
      <c r="K1571" s="24"/>
    </row>
    <row r="1572" spans="1:11" x14ac:dyDescent="0.25">
      <c r="A1572" s="24"/>
      <c r="B1572" s="25" t="s">
        <v>169</v>
      </c>
      <c r="C1572" s="26">
        <v>9239</v>
      </c>
      <c r="D1572" s="26"/>
      <c r="E1572" s="26">
        <v>2826</v>
      </c>
      <c r="F1572" s="26"/>
      <c r="G1572" s="26">
        <v>770</v>
      </c>
      <c r="H1572" s="26"/>
      <c r="I1572" s="26">
        <v>0</v>
      </c>
      <c r="J1572" s="26"/>
      <c r="K1572" s="26">
        <f>C1572+E1572+G1572-I1572</f>
        <v>12835</v>
      </c>
    </row>
    <row r="1573" spans="1:11" x14ac:dyDescent="0.25">
      <c r="A1573" s="26"/>
      <c r="B1573" s="24"/>
      <c r="C1573" s="26"/>
      <c r="D1573" s="26"/>
      <c r="E1573" s="26"/>
      <c r="F1573" s="26"/>
      <c r="G1573" s="26"/>
      <c r="H1573" s="26"/>
      <c r="I1573" s="26"/>
      <c r="J1573" s="26"/>
      <c r="K1573" s="26"/>
    </row>
    <row r="1574" spans="1:11" x14ac:dyDescent="0.25">
      <c r="A1574" s="26">
        <v>1</v>
      </c>
      <c r="B1574" s="22" t="s">
        <v>1255</v>
      </c>
      <c r="C1574" s="4">
        <v>946</v>
      </c>
      <c r="D1574" s="4"/>
      <c r="E1574" s="4">
        <v>289</v>
      </c>
      <c r="F1574" s="26"/>
      <c r="G1574" s="27">
        <f>K1572*8.5%/12</f>
        <v>90.91458333333334</v>
      </c>
      <c r="H1574" s="26"/>
      <c r="I1574" s="26">
        <v>0</v>
      </c>
      <c r="J1574" s="26"/>
      <c r="K1574" s="27">
        <f>K1572+C1574+E1574+G1574-I1574</f>
        <v>14160.914583333333</v>
      </c>
    </row>
    <row r="1575" spans="1:11" x14ac:dyDescent="0.25">
      <c r="A1575" s="26"/>
      <c r="B1575" s="22"/>
      <c r="C1575" s="26"/>
      <c r="D1575" s="26"/>
      <c r="E1575" s="26"/>
      <c r="F1575" s="26"/>
      <c r="G1575" s="26"/>
      <c r="H1575" s="26"/>
      <c r="I1575" s="26"/>
      <c r="J1575" s="26"/>
      <c r="K1575" s="26"/>
    </row>
    <row r="1576" spans="1:11" x14ac:dyDescent="0.25">
      <c r="A1576" s="26">
        <v>2</v>
      </c>
      <c r="B1576" s="22" t="s">
        <v>1256</v>
      </c>
      <c r="C1576" s="98">
        <v>946</v>
      </c>
      <c r="D1576" s="4"/>
      <c r="E1576" s="98">
        <v>289</v>
      </c>
      <c r="F1576" s="26"/>
      <c r="G1576" s="27">
        <f>K1574*8.5%/12</f>
        <v>100.30647829861113</v>
      </c>
      <c r="H1576" s="26"/>
      <c r="I1576" s="26">
        <v>0</v>
      </c>
      <c r="J1576" s="26"/>
      <c r="K1576" s="27">
        <f>K1574+C1576+E1576+G1576-I1576</f>
        <v>15496.221061631944</v>
      </c>
    </row>
    <row r="1577" spans="1:11" x14ac:dyDescent="0.25">
      <c r="A1577" s="26"/>
      <c r="B1577" s="22"/>
      <c r="C1577" s="4"/>
      <c r="D1577" s="4"/>
      <c r="E1577" s="4"/>
      <c r="F1577" s="26"/>
      <c r="G1577" s="27"/>
      <c r="H1577" s="26"/>
      <c r="I1577" s="26"/>
      <c r="J1577" s="26"/>
      <c r="K1577" s="27"/>
    </row>
    <row r="1578" spans="1:11" x14ac:dyDescent="0.25">
      <c r="A1578" s="26">
        <v>3</v>
      </c>
      <c r="B1578" s="22" t="s">
        <v>1257</v>
      </c>
      <c r="C1578" s="4">
        <v>946</v>
      </c>
      <c r="D1578" s="4"/>
      <c r="E1578" s="4">
        <v>289</v>
      </c>
      <c r="F1578" s="26"/>
      <c r="G1578" s="27">
        <f>K1576*8.5%/12</f>
        <v>109.76489918655962</v>
      </c>
      <c r="H1578" s="26"/>
      <c r="I1578" s="26">
        <v>0</v>
      </c>
      <c r="J1578" s="26"/>
      <c r="K1578" s="27">
        <f>K1576+C1578+E1578+G1578-I1578</f>
        <v>16840.985960818503</v>
      </c>
    </row>
    <row r="1579" spans="1:11" x14ac:dyDescent="0.25">
      <c r="A1579" s="26"/>
      <c r="B1579" s="22"/>
      <c r="C1579" s="4"/>
      <c r="D1579" s="4"/>
      <c r="E1579" s="4"/>
      <c r="F1579" s="26"/>
      <c r="G1579" s="27"/>
      <c r="H1579" s="26"/>
      <c r="I1579" s="26"/>
      <c r="J1579" s="26"/>
      <c r="K1579" s="27"/>
    </row>
    <row r="1580" spans="1:11" x14ac:dyDescent="0.25">
      <c r="A1580" s="26">
        <v>4</v>
      </c>
      <c r="B1580" s="22" t="s">
        <v>1258</v>
      </c>
      <c r="C1580" s="4">
        <v>946</v>
      </c>
      <c r="D1580" s="4"/>
      <c r="E1580" s="4">
        <v>289</v>
      </c>
      <c r="F1580" s="26"/>
      <c r="G1580" s="27">
        <f>K1578*8.5%/12</f>
        <v>119.29031722246441</v>
      </c>
      <c r="H1580" s="26"/>
      <c r="I1580" s="26">
        <v>0</v>
      </c>
      <c r="J1580" s="26"/>
      <c r="K1580" s="27">
        <f>K1578+C1580+E1580+G1580-I1580</f>
        <v>18195.276278040968</v>
      </c>
    </row>
    <row r="1581" spans="1:11" x14ac:dyDescent="0.25">
      <c r="A1581" s="26"/>
      <c r="B1581" s="22"/>
      <c r="C1581" s="92"/>
      <c r="D1581" s="92"/>
      <c r="E1581" s="92"/>
      <c r="F1581" s="26"/>
      <c r="G1581" s="27"/>
      <c r="H1581" s="26"/>
      <c r="I1581" s="26"/>
      <c r="J1581" s="26"/>
      <c r="K1581" s="27"/>
    </row>
    <row r="1582" spans="1:11" x14ac:dyDescent="0.25">
      <c r="A1582" s="26">
        <v>5</v>
      </c>
      <c r="B1582" s="22" t="s">
        <v>1259</v>
      </c>
      <c r="C1582" s="4">
        <v>946</v>
      </c>
      <c r="D1582" s="4"/>
      <c r="E1582" s="4">
        <v>289</v>
      </c>
      <c r="F1582" s="26"/>
      <c r="G1582" s="27">
        <f>K1580*8.5%/12</f>
        <v>128.88320696945686</v>
      </c>
      <c r="H1582" s="26"/>
      <c r="I1582" s="26">
        <v>0</v>
      </c>
      <c r="J1582" s="26"/>
      <c r="K1582" s="27">
        <f>K1580+C1582+E1582+G1582-I1582</f>
        <v>19559.159485010427</v>
      </c>
    </row>
    <row r="1583" spans="1:11" x14ac:dyDescent="0.25">
      <c r="A1583" s="26"/>
      <c r="B1583" s="22"/>
      <c r="C1583" s="92"/>
      <c r="D1583" s="92"/>
      <c r="E1583" s="92"/>
      <c r="F1583" s="26"/>
      <c r="G1583" s="27"/>
      <c r="H1583" s="26"/>
      <c r="I1583" s="26"/>
      <c r="J1583" s="26"/>
      <c r="K1583" s="27"/>
    </row>
    <row r="1584" spans="1:11" x14ac:dyDescent="0.25">
      <c r="A1584" s="26">
        <v>6</v>
      </c>
      <c r="B1584" s="22" t="s">
        <v>1260</v>
      </c>
      <c r="C1584" s="4"/>
      <c r="D1584" s="4"/>
      <c r="E1584" s="4"/>
      <c r="F1584" s="26"/>
      <c r="G1584" s="27"/>
      <c r="H1584" s="26"/>
      <c r="I1584" s="26">
        <v>0</v>
      </c>
      <c r="J1584" s="26"/>
      <c r="K1584" s="27">
        <f>K1582+C1584+E1584+G1584-I1584</f>
        <v>19559.159485010427</v>
      </c>
    </row>
    <row r="1585" spans="1:11" x14ac:dyDescent="0.25">
      <c r="A1585" s="26"/>
      <c r="B1585" s="22"/>
      <c r="C1585" s="92"/>
      <c r="D1585" s="92"/>
      <c r="E1585" s="92"/>
      <c r="F1585" s="26"/>
      <c r="G1585" s="27"/>
      <c r="H1585" s="26"/>
      <c r="I1585" s="26"/>
      <c r="J1585" s="26"/>
      <c r="K1585" s="27"/>
    </row>
    <row r="1586" spans="1:11" x14ac:dyDescent="0.25">
      <c r="A1586" s="26">
        <v>7</v>
      </c>
      <c r="B1586" s="22" t="s">
        <v>1261</v>
      </c>
      <c r="C1586" s="4"/>
      <c r="D1586" s="4"/>
      <c r="E1586" s="4"/>
      <c r="F1586" s="26"/>
      <c r="G1586" s="27"/>
      <c r="H1586" s="26"/>
      <c r="I1586" s="26">
        <v>0</v>
      </c>
      <c r="J1586" s="26"/>
      <c r="K1586" s="27">
        <f>K1584+C1586+E1586+G1586-I1586</f>
        <v>19559.159485010427</v>
      </c>
    </row>
    <row r="1587" spans="1:11" x14ac:dyDescent="0.25">
      <c r="A1587" s="26"/>
      <c r="B1587" s="22"/>
      <c r="C1587" s="4"/>
      <c r="D1587" s="4"/>
      <c r="E1587" s="4"/>
      <c r="F1587" s="26"/>
      <c r="G1587" s="27"/>
      <c r="H1587" s="26"/>
      <c r="I1587" s="26"/>
      <c r="J1587" s="26"/>
      <c r="K1587" s="27"/>
    </row>
    <row r="1588" spans="1:11" x14ac:dyDescent="0.25">
      <c r="A1588" s="26">
        <v>8</v>
      </c>
      <c r="B1588" s="22" t="s">
        <v>1262</v>
      </c>
      <c r="C1588" s="4"/>
      <c r="D1588" s="4"/>
      <c r="E1588" s="4"/>
      <c r="F1588" s="26"/>
      <c r="G1588" s="27"/>
      <c r="H1588" s="26"/>
      <c r="I1588" s="26">
        <v>0</v>
      </c>
      <c r="J1588" s="26"/>
      <c r="K1588" s="27">
        <f>K1586+C1588+E1588+G1588-I1588</f>
        <v>19559.159485010427</v>
      </c>
    </row>
    <row r="1589" spans="1:11" x14ac:dyDescent="0.25">
      <c r="A1589" s="26"/>
      <c r="B1589" s="22"/>
      <c r="C1589" s="4"/>
      <c r="D1589" s="4"/>
      <c r="E1589" s="4"/>
      <c r="F1589" s="26"/>
      <c r="G1589" s="27"/>
      <c r="H1589" s="26"/>
      <c r="I1589" s="26"/>
      <c r="J1589" s="26"/>
      <c r="K1589" s="27"/>
    </row>
    <row r="1590" spans="1:11" x14ac:dyDescent="0.25">
      <c r="A1590" s="26">
        <v>9</v>
      </c>
      <c r="B1590" s="22" t="s">
        <v>1263</v>
      </c>
      <c r="C1590" s="4"/>
      <c r="D1590" s="4"/>
      <c r="E1590" s="4"/>
      <c r="F1590" s="26"/>
      <c r="G1590" s="27"/>
      <c r="H1590" s="26"/>
      <c r="I1590" s="26">
        <v>0</v>
      </c>
      <c r="J1590" s="26"/>
      <c r="K1590" s="27">
        <f>K1588+C1590+E1590+G1590-I1590</f>
        <v>19559.159485010427</v>
      </c>
    </row>
    <row r="1591" spans="1:11" x14ac:dyDescent="0.25">
      <c r="A1591" s="26"/>
      <c r="B1591" s="22"/>
      <c r="C1591" s="4"/>
      <c r="D1591" s="4"/>
      <c r="E1591" s="4"/>
      <c r="F1591" s="26"/>
      <c r="G1591" s="27"/>
      <c r="H1591" s="26"/>
      <c r="I1591" s="26"/>
      <c r="J1591" s="26"/>
      <c r="K1591" s="27"/>
    </row>
    <row r="1592" spans="1:11" x14ac:dyDescent="0.25">
      <c r="A1592" s="26">
        <v>10</v>
      </c>
      <c r="B1592" s="22" t="s">
        <v>1264</v>
      </c>
      <c r="C1592" s="4"/>
      <c r="D1592" s="4"/>
      <c r="E1592" s="4"/>
      <c r="F1592" s="26"/>
      <c r="G1592" s="27"/>
      <c r="H1592" s="26"/>
      <c r="I1592" s="26">
        <v>0</v>
      </c>
      <c r="J1592" s="26"/>
      <c r="K1592" s="27">
        <f>K1590+C1592+E1592+G1592-I1592</f>
        <v>19559.159485010427</v>
      </c>
    </row>
    <row r="1593" spans="1:11" x14ac:dyDescent="0.25">
      <c r="A1593" s="26"/>
      <c r="B1593" s="22"/>
      <c r="C1593" s="4"/>
      <c r="D1593" s="4"/>
      <c r="E1593" s="4"/>
      <c r="F1593" s="26"/>
      <c r="G1593" s="27"/>
      <c r="H1593" s="26"/>
      <c r="I1593" s="26"/>
      <c r="J1593" s="26"/>
      <c r="K1593" s="27"/>
    </row>
    <row r="1594" spans="1:11" x14ac:dyDescent="0.25">
      <c r="A1594" s="26">
        <v>11</v>
      </c>
      <c r="B1594" s="22" t="s">
        <v>1265</v>
      </c>
      <c r="C1594" s="4"/>
      <c r="D1594" s="4"/>
      <c r="E1594" s="4"/>
      <c r="F1594" s="26"/>
      <c r="G1594" s="27"/>
      <c r="H1594" s="26"/>
      <c r="I1594" s="26">
        <v>0</v>
      </c>
      <c r="J1594" s="26"/>
      <c r="K1594" s="27">
        <f>K1592+C1594+E1594+G1594-I1594</f>
        <v>19559.159485010427</v>
      </c>
    </row>
    <row r="1595" spans="1:11" x14ac:dyDescent="0.25">
      <c r="A1595" s="26"/>
      <c r="B1595" s="22"/>
      <c r="C1595" s="4"/>
      <c r="D1595" s="4"/>
      <c r="E1595" s="4"/>
      <c r="F1595" s="26"/>
      <c r="G1595" s="27"/>
      <c r="H1595" s="26"/>
      <c r="I1595" s="26"/>
      <c r="J1595" s="26"/>
      <c r="K1595" s="27"/>
    </row>
    <row r="1596" spans="1:11" x14ac:dyDescent="0.25">
      <c r="A1596" s="26">
        <v>12</v>
      </c>
      <c r="B1596" s="22" t="s">
        <v>1266</v>
      </c>
      <c r="C1596" s="4"/>
      <c r="D1596" s="4"/>
      <c r="E1596" s="4"/>
      <c r="F1596" s="26"/>
      <c r="G1596" s="27"/>
      <c r="H1596" s="26"/>
      <c r="I1596" s="26">
        <v>0</v>
      </c>
      <c r="J1596" s="26"/>
      <c r="K1596" s="27">
        <f>K1594+C1596+E1596+G1596-I1596</f>
        <v>19559.159485010427</v>
      </c>
    </row>
    <row r="1597" spans="1:11" x14ac:dyDescent="0.25">
      <c r="A1597" s="26"/>
      <c r="B1597" s="22"/>
      <c r="C1597" s="4"/>
      <c r="D1597" s="4"/>
      <c r="E1597" s="4"/>
      <c r="F1597" s="26"/>
      <c r="G1597" s="27"/>
      <c r="H1597" s="26"/>
      <c r="I1597" s="26"/>
      <c r="J1597" s="26"/>
      <c r="K1597" s="27"/>
    </row>
    <row r="1598" spans="1:11" x14ac:dyDescent="0.25">
      <c r="A1598" s="26"/>
      <c r="B1598" s="22"/>
      <c r="C1598" s="6">
        <f>SUM(C1574:C1597)</f>
        <v>4730</v>
      </c>
      <c r="D1598" s="6"/>
      <c r="E1598" s="6">
        <f>SUM(E1574:E1597)</f>
        <v>1445</v>
      </c>
      <c r="F1598" s="28"/>
      <c r="G1598" s="6">
        <f>SUM(G1574:G1597)</f>
        <v>549.15948501042533</v>
      </c>
      <c r="H1598" s="28"/>
      <c r="I1598" s="6">
        <f>SUM(I1574:I1597)</f>
        <v>0</v>
      </c>
      <c r="J1598" s="26"/>
      <c r="K1598" s="27"/>
    </row>
    <row r="1599" spans="1:11" x14ac:dyDescent="0.25">
      <c r="A1599" s="24"/>
      <c r="B1599" s="22"/>
      <c r="C1599" s="26"/>
      <c r="D1599" s="26"/>
      <c r="E1599" s="26"/>
      <c r="F1599" s="26"/>
      <c r="G1599" s="26"/>
      <c r="H1599" s="26"/>
      <c r="I1599" s="26"/>
      <c r="J1599" s="26"/>
      <c r="K1599" s="26"/>
    </row>
    <row r="1600" spans="1:11" x14ac:dyDescent="0.25">
      <c r="A1600" s="24"/>
      <c r="B1600" s="22" t="s">
        <v>173</v>
      </c>
      <c r="C1600" s="29">
        <f>C1598+C1572</f>
        <v>13969</v>
      </c>
      <c r="D1600" s="28"/>
      <c r="E1600" s="29">
        <f>E1598+E1572</f>
        <v>4271</v>
      </c>
      <c r="F1600" s="28"/>
      <c r="G1600" s="29">
        <f>G1598+G1572</f>
        <v>1319.1594850104252</v>
      </c>
      <c r="H1600" s="28"/>
      <c r="I1600" s="29">
        <f>I1598+I1572</f>
        <v>0</v>
      </c>
      <c r="J1600" s="28"/>
      <c r="K1600" s="30">
        <f>C1600+E1600+G1600-I1600</f>
        <v>19559.159485010427</v>
      </c>
    </row>
    <row r="1601" spans="1:11" x14ac:dyDescent="0.25">
      <c r="A1601" s="24"/>
      <c r="B1601" s="22"/>
      <c r="C1601" s="26"/>
      <c r="D1601" s="26"/>
      <c r="E1601" s="26"/>
      <c r="F1601" s="26"/>
      <c r="G1601" s="26"/>
      <c r="H1601" s="26"/>
      <c r="I1601" s="26"/>
      <c r="J1601" s="26"/>
      <c r="K1601" s="26"/>
    </row>
    <row r="1602" spans="1:11" x14ac:dyDescent="0.25">
      <c r="A1602" s="31"/>
      <c r="B1602" s="34"/>
      <c r="C1602" s="35"/>
      <c r="D1602" s="35"/>
      <c r="E1602" s="35"/>
      <c r="F1602" s="35"/>
      <c r="G1602" s="35"/>
      <c r="H1602" s="35"/>
      <c r="I1602" s="35"/>
      <c r="J1602" s="35"/>
      <c r="K1602" s="35"/>
    </row>
    <row r="1603" spans="1:11" x14ac:dyDescent="0.25">
      <c r="A1603" s="31"/>
      <c r="B1603" s="34"/>
      <c r="C1603" s="35"/>
      <c r="D1603" s="35"/>
      <c r="E1603" s="35"/>
      <c r="F1603" s="35"/>
      <c r="G1603" s="35"/>
      <c r="H1603" s="35"/>
      <c r="I1603" s="35"/>
      <c r="J1603" s="35"/>
      <c r="K1603" s="35"/>
    </row>
    <row r="1604" spans="1:11" x14ac:dyDescent="0.25">
      <c r="A1604" s="31"/>
      <c r="B1604" s="34"/>
      <c r="C1604" s="35"/>
      <c r="D1604" s="35"/>
      <c r="E1604" s="35"/>
      <c r="F1604" s="35"/>
      <c r="G1604" s="35"/>
      <c r="H1604" s="35"/>
      <c r="I1604" s="35"/>
      <c r="J1604" s="35"/>
      <c r="K1604" s="35"/>
    </row>
    <row r="1605" spans="1:11" x14ac:dyDescent="0.25">
      <c r="A1605" s="31"/>
      <c r="B1605" s="34"/>
      <c r="C1605" s="35"/>
      <c r="D1605" s="35"/>
      <c r="E1605" s="35"/>
      <c r="F1605" s="35"/>
      <c r="G1605" s="35"/>
      <c r="H1605" s="35"/>
      <c r="I1605" s="35"/>
      <c r="J1605" s="35"/>
      <c r="K1605" s="35"/>
    </row>
    <row r="1606" spans="1:11" x14ac:dyDescent="0.25">
      <c r="A1606" s="31"/>
      <c r="B1606" s="34"/>
      <c r="C1606" s="35"/>
      <c r="D1606" s="35"/>
      <c r="E1606" s="35"/>
      <c r="F1606" s="35"/>
      <c r="G1606" s="35"/>
      <c r="H1606" s="35"/>
      <c r="I1606" s="35"/>
      <c r="J1606" s="35"/>
      <c r="K1606" s="35"/>
    </row>
    <row r="1607" spans="1:11" ht="15.75" x14ac:dyDescent="0.25">
      <c r="A1607" s="31"/>
      <c r="B1607" s="17" t="s">
        <v>174</v>
      </c>
      <c r="C1607" s="35"/>
      <c r="D1607" s="35"/>
      <c r="E1607" s="35"/>
      <c r="F1607" s="35"/>
      <c r="G1607" s="35"/>
      <c r="H1607" s="35"/>
      <c r="I1607" s="35"/>
      <c r="J1607" s="35"/>
      <c r="K1607" s="35"/>
    </row>
    <row r="1608" spans="1:11" ht="15.75" x14ac:dyDescent="0.25">
      <c r="A1608" s="16"/>
      <c r="B1608" s="109" t="s">
        <v>175</v>
      </c>
      <c r="C1608" s="109"/>
      <c r="D1608" s="109"/>
      <c r="E1608" s="16"/>
      <c r="F1608" s="16"/>
      <c r="G1608" s="16"/>
      <c r="H1608" s="16"/>
      <c r="I1608" s="16"/>
      <c r="J1608" s="16"/>
      <c r="K1608" s="16"/>
    </row>
    <row r="1609" spans="1:11" ht="15.75" x14ac:dyDescent="0.25">
      <c r="A1609" s="16"/>
      <c r="B1609" s="17" t="s">
        <v>176</v>
      </c>
      <c r="C1609" s="17"/>
      <c r="D1609" s="17"/>
      <c r="E1609" s="16"/>
      <c r="F1609" s="16"/>
      <c r="G1609" s="16"/>
      <c r="H1609" s="16"/>
      <c r="I1609" s="16"/>
      <c r="J1609" s="16"/>
      <c r="K1609" s="16"/>
    </row>
    <row r="1610" spans="1:11" ht="15.75" x14ac:dyDescent="0.25">
      <c r="A1610" s="16"/>
      <c r="B1610" s="17"/>
      <c r="C1610" s="17"/>
      <c r="D1610" s="17"/>
      <c r="E1610" s="16"/>
      <c r="F1610" s="16"/>
      <c r="G1610" s="16"/>
      <c r="H1610" s="16"/>
      <c r="I1610" s="16"/>
      <c r="J1610" s="16"/>
      <c r="K1610" s="16"/>
    </row>
    <row r="1611" spans="1:11" x14ac:dyDescent="0.25">
      <c r="A1611" s="16"/>
      <c r="B1611" s="2" t="s">
        <v>58</v>
      </c>
      <c r="C1611" s="16"/>
      <c r="D1611" s="16"/>
      <c r="E1611" s="18" t="s">
        <v>179</v>
      </c>
      <c r="F1611" s="15"/>
      <c r="G1611" s="19" t="s">
        <v>180</v>
      </c>
      <c r="H1611" s="16"/>
      <c r="I1611" s="16" t="s">
        <v>178</v>
      </c>
      <c r="J1611" s="16"/>
      <c r="K1611" s="5" t="s">
        <v>302</v>
      </c>
    </row>
    <row r="1612" spans="1:11" x14ac:dyDescent="0.25">
      <c r="A1612" s="16"/>
      <c r="B1612" s="16"/>
      <c r="C1612" s="16"/>
      <c r="D1612" s="16"/>
      <c r="E1612" s="11" t="s">
        <v>284</v>
      </c>
      <c r="F1612" s="20"/>
      <c r="G1612" s="11" t="s">
        <v>257</v>
      </c>
      <c r="H1612" s="16"/>
      <c r="I1612" s="16"/>
      <c r="J1612" s="16"/>
      <c r="K1612" s="16"/>
    </row>
    <row r="1613" spans="1:11" ht="57" x14ac:dyDescent="0.25">
      <c r="A1613" s="21" t="s">
        <v>74</v>
      </c>
      <c r="B1613" s="22" t="s">
        <v>168</v>
      </c>
      <c r="C1613" s="22" t="s">
        <v>64</v>
      </c>
      <c r="D1613" s="22"/>
      <c r="E1613" s="22" t="s">
        <v>164</v>
      </c>
      <c r="F1613" s="22"/>
      <c r="G1613" s="22" t="s">
        <v>165</v>
      </c>
      <c r="H1613" s="22"/>
      <c r="I1613" s="22" t="s">
        <v>166</v>
      </c>
      <c r="J1613" s="23"/>
      <c r="K1613" s="22" t="s">
        <v>167</v>
      </c>
    </row>
    <row r="1614" spans="1:11" x14ac:dyDescent="0.25">
      <c r="A1614" s="24"/>
      <c r="B1614" s="24"/>
      <c r="C1614" s="24"/>
      <c r="D1614" s="24"/>
      <c r="E1614" s="24"/>
      <c r="F1614" s="24"/>
      <c r="G1614" s="24"/>
      <c r="H1614" s="24"/>
      <c r="I1614" s="24"/>
      <c r="J1614" s="24"/>
      <c r="K1614" s="24"/>
    </row>
    <row r="1615" spans="1:11" x14ac:dyDescent="0.25">
      <c r="A1615" s="24"/>
      <c r="B1615" s="25" t="s">
        <v>169</v>
      </c>
      <c r="C1615" s="26">
        <v>38907</v>
      </c>
      <c r="D1615" s="26"/>
      <c r="E1615" s="26">
        <v>11894</v>
      </c>
      <c r="F1615" s="26"/>
      <c r="G1615" s="27">
        <v>7740.54</v>
      </c>
      <c r="H1615" s="26"/>
      <c r="I1615" s="26">
        <v>0</v>
      </c>
      <c r="J1615" s="26"/>
      <c r="K1615" s="27">
        <f>C1615+E1615+G1615-I1615</f>
        <v>58541.54</v>
      </c>
    </row>
    <row r="1616" spans="1:11" x14ac:dyDescent="0.25">
      <c r="A1616" s="26"/>
      <c r="B1616" s="24"/>
      <c r="C1616" s="26"/>
      <c r="D1616" s="26"/>
      <c r="E1616" s="26"/>
      <c r="F1616" s="26"/>
      <c r="G1616" s="26"/>
      <c r="H1616" s="26"/>
      <c r="I1616" s="26"/>
      <c r="J1616" s="26"/>
      <c r="K1616" s="26"/>
    </row>
    <row r="1617" spans="1:11" x14ac:dyDescent="0.25">
      <c r="A1617" s="26">
        <v>1</v>
      </c>
      <c r="B1617" s="22" t="s">
        <v>1255</v>
      </c>
      <c r="C1617" s="4">
        <v>1122</v>
      </c>
      <c r="D1617" s="4"/>
      <c r="E1617" s="4">
        <v>343</v>
      </c>
      <c r="F1617" s="26"/>
      <c r="G1617" s="27">
        <f>K1615*8.5%/12</f>
        <v>414.66924166666672</v>
      </c>
      <c r="H1617" s="26"/>
      <c r="I1617" s="26">
        <v>0</v>
      </c>
      <c r="J1617" s="26"/>
      <c r="K1617" s="27">
        <f>K1615+C1617+E1617+G1617-I1617</f>
        <v>60421.209241666671</v>
      </c>
    </row>
    <row r="1618" spans="1:11" x14ac:dyDescent="0.25">
      <c r="A1618" s="26"/>
      <c r="B1618" s="22"/>
      <c r="C1618" s="26"/>
      <c r="D1618" s="26"/>
      <c r="E1618" s="26"/>
      <c r="F1618" s="26"/>
      <c r="G1618" s="26"/>
      <c r="H1618" s="26"/>
      <c r="I1618" s="26"/>
      <c r="J1618" s="26"/>
      <c r="K1618" s="26"/>
    </row>
    <row r="1619" spans="1:11" x14ac:dyDescent="0.25">
      <c r="A1619" s="26">
        <v>2</v>
      </c>
      <c r="B1619" s="22" t="s">
        <v>1256</v>
      </c>
      <c r="C1619" s="98">
        <v>1020</v>
      </c>
      <c r="D1619" s="4"/>
      <c r="E1619" s="98">
        <v>312</v>
      </c>
      <c r="F1619" s="26"/>
      <c r="G1619" s="27">
        <f>K1617*8.5%/12</f>
        <v>427.98356546180565</v>
      </c>
      <c r="H1619" s="26"/>
      <c r="I1619" s="26">
        <v>0</v>
      </c>
      <c r="J1619" s="26"/>
      <c r="K1619" s="27">
        <f>K1617+C1619+E1619+G1619-I1619</f>
        <v>62181.192807128478</v>
      </c>
    </row>
    <row r="1620" spans="1:11" x14ac:dyDescent="0.25">
      <c r="A1620" s="26"/>
      <c r="B1620" s="22"/>
      <c r="C1620" s="4"/>
      <c r="D1620" s="4"/>
      <c r="E1620" s="4"/>
      <c r="F1620" s="26"/>
      <c r="G1620" s="27"/>
      <c r="H1620" s="26"/>
      <c r="I1620" s="26"/>
      <c r="J1620" s="26"/>
      <c r="K1620" s="27"/>
    </row>
    <row r="1621" spans="1:11" x14ac:dyDescent="0.25">
      <c r="A1621" s="26">
        <v>3</v>
      </c>
      <c r="B1621" s="22" t="s">
        <v>1257</v>
      </c>
      <c r="C1621" s="4">
        <v>1122</v>
      </c>
      <c r="D1621" s="4"/>
      <c r="E1621" s="4">
        <v>343</v>
      </c>
      <c r="F1621" s="26"/>
      <c r="G1621" s="27">
        <f>K1619*8.5%/12</f>
        <v>440.45011571716009</v>
      </c>
      <c r="H1621" s="26"/>
      <c r="I1621" s="26">
        <v>0</v>
      </c>
      <c r="J1621" s="26"/>
      <c r="K1621" s="27">
        <f>K1619+C1621+E1621+G1621-I1621</f>
        <v>64086.64292284564</v>
      </c>
    </row>
    <row r="1622" spans="1:11" x14ac:dyDescent="0.25">
      <c r="A1622" s="26"/>
      <c r="B1622" s="22"/>
      <c r="C1622" s="4"/>
      <c r="D1622" s="4"/>
      <c r="E1622" s="4"/>
      <c r="F1622" s="26"/>
      <c r="G1622" s="27"/>
      <c r="H1622" s="26"/>
      <c r="I1622" s="26"/>
      <c r="J1622" s="26"/>
      <c r="K1622" s="27"/>
    </row>
    <row r="1623" spans="1:11" x14ac:dyDescent="0.25">
      <c r="A1623" s="26">
        <v>4</v>
      </c>
      <c r="B1623" s="22" t="s">
        <v>1258</v>
      </c>
      <c r="C1623" s="4">
        <v>1122</v>
      </c>
      <c r="D1623" s="4"/>
      <c r="E1623" s="4">
        <v>343</v>
      </c>
      <c r="F1623" s="26"/>
      <c r="G1623" s="27">
        <f>K1621*8.5%/12</f>
        <v>453.94705403682332</v>
      </c>
      <c r="H1623" s="26"/>
      <c r="I1623" s="26">
        <v>0</v>
      </c>
      <c r="J1623" s="26"/>
      <c r="K1623" s="27">
        <f>K1621+C1623+E1623+G1623-I1623</f>
        <v>66005.58997688246</v>
      </c>
    </row>
    <row r="1624" spans="1:11" x14ac:dyDescent="0.25">
      <c r="A1624" s="26"/>
      <c r="B1624" s="22"/>
      <c r="C1624" s="4"/>
      <c r="D1624" s="4"/>
      <c r="E1624" s="4"/>
      <c r="F1624" s="26"/>
      <c r="G1624" s="27"/>
      <c r="H1624" s="26"/>
      <c r="I1624" s="26"/>
      <c r="J1624" s="26"/>
      <c r="K1624" s="27"/>
    </row>
    <row r="1625" spans="1:11" x14ac:dyDescent="0.25">
      <c r="A1625" s="26">
        <v>5</v>
      </c>
      <c r="B1625" s="22" t="s">
        <v>1259</v>
      </c>
      <c r="C1625" s="4">
        <v>289</v>
      </c>
      <c r="D1625" s="4"/>
      <c r="E1625" s="4">
        <v>88</v>
      </c>
      <c r="F1625" s="26"/>
      <c r="G1625" s="27">
        <f>K1623*8.5%/12</f>
        <v>467.53959566958412</v>
      </c>
      <c r="H1625" s="26"/>
      <c r="I1625" s="26">
        <v>0</v>
      </c>
      <c r="J1625" s="26"/>
      <c r="K1625" s="27">
        <f>K1623+C1625+E1625+G1625-I1625</f>
        <v>66850.129572552047</v>
      </c>
    </row>
    <row r="1626" spans="1:11" x14ac:dyDescent="0.25">
      <c r="A1626" s="26"/>
      <c r="B1626" s="22"/>
      <c r="C1626" s="4"/>
      <c r="D1626" s="4"/>
      <c r="E1626" s="4"/>
      <c r="F1626" s="26"/>
      <c r="G1626" s="27"/>
      <c r="H1626" s="26"/>
      <c r="I1626" s="26"/>
      <c r="J1626" s="26"/>
      <c r="K1626" s="27"/>
    </row>
    <row r="1627" spans="1:11" x14ac:dyDescent="0.25">
      <c r="A1627" s="26">
        <v>6</v>
      </c>
      <c r="B1627" s="22" t="s">
        <v>1260</v>
      </c>
      <c r="C1627" s="4"/>
      <c r="D1627" s="4"/>
      <c r="E1627" s="4"/>
      <c r="F1627" s="26"/>
      <c r="G1627" s="27">
        <f>K1625*8.5%/12</f>
        <v>473.52175113891036</v>
      </c>
      <c r="H1627" s="26"/>
      <c r="I1627" s="26">
        <v>0</v>
      </c>
      <c r="J1627" s="26"/>
      <c r="K1627" s="27">
        <f>K1625+C1627+E1627+G1627-I1627</f>
        <v>67323.651323690952</v>
      </c>
    </row>
    <row r="1628" spans="1:11" x14ac:dyDescent="0.25">
      <c r="A1628" s="26"/>
      <c r="B1628" s="22"/>
      <c r="C1628" s="4"/>
      <c r="D1628" s="4"/>
      <c r="E1628" s="4"/>
      <c r="F1628" s="26"/>
      <c r="G1628" s="27"/>
      <c r="H1628" s="26"/>
      <c r="I1628" s="26"/>
      <c r="J1628" s="26"/>
      <c r="K1628" s="27"/>
    </row>
    <row r="1629" spans="1:11" x14ac:dyDescent="0.25">
      <c r="A1629" s="26">
        <v>7</v>
      </c>
      <c r="B1629" s="22" t="s">
        <v>1261</v>
      </c>
      <c r="C1629" s="4"/>
      <c r="D1629" s="4"/>
      <c r="E1629" s="4"/>
      <c r="F1629" s="26"/>
      <c r="G1629" s="27">
        <f>K1627*8.5%/12</f>
        <v>476.87586354281098</v>
      </c>
      <c r="H1629" s="26"/>
      <c r="I1629" s="26">
        <v>0</v>
      </c>
      <c r="J1629" s="26"/>
      <c r="K1629" s="27">
        <f>K1627+C1629+E1629+G1629-I1629</f>
        <v>67800.527187233762</v>
      </c>
    </row>
    <row r="1630" spans="1:11" x14ac:dyDescent="0.25">
      <c r="A1630" s="26"/>
      <c r="B1630" s="22"/>
      <c r="C1630" s="22"/>
      <c r="D1630" s="4"/>
      <c r="E1630" s="4"/>
      <c r="F1630" s="26"/>
      <c r="G1630" s="27"/>
      <c r="H1630" s="26"/>
      <c r="I1630" s="26"/>
      <c r="J1630" s="26"/>
      <c r="K1630" s="27"/>
    </row>
    <row r="1631" spans="1:11" x14ac:dyDescent="0.25">
      <c r="A1631" s="26">
        <v>8</v>
      </c>
      <c r="B1631" s="22" t="s">
        <v>1262</v>
      </c>
      <c r="C1631" s="4"/>
      <c r="D1631" s="4"/>
      <c r="E1631" s="4"/>
      <c r="F1631" s="26"/>
      <c r="G1631" s="27">
        <f>K1629*8.5%/12</f>
        <v>480.25373424290586</v>
      </c>
      <c r="H1631" s="26"/>
      <c r="I1631" s="26">
        <v>0</v>
      </c>
      <c r="J1631" s="26"/>
      <c r="K1631" s="27">
        <f>K1629+C1631+E1631+G1631-I1631</f>
        <v>68280.78092147666</v>
      </c>
    </row>
    <row r="1632" spans="1:11" x14ac:dyDescent="0.25">
      <c r="A1632" s="26"/>
      <c r="B1632" s="22"/>
      <c r="C1632" s="22"/>
      <c r="D1632" s="4"/>
      <c r="E1632" s="4"/>
      <c r="F1632" s="26"/>
      <c r="G1632" s="27"/>
      <c r="H1632" s="26"/>
      <c r="I1632" s="26"/>
      <c r="J1632" s="26"/>
      <c r="K1632" s="27"/>
    </row>
    <row r="1633" spans="1:11" x14ac:dyDescent="0.25">
      <c r="A1633" s="26">
        <v>9</v>
      </c>
      <c r="B1633" s="22" t="s">
        <v>1263</v>
      </c>
      <c r="C1633" s="4"/>
      <c r="D1633" s="4"/>
      <c r="E1633" s="4"/>
      <c r="F1633" s="26"/>
      <c r="G1633" s="27">
        <f>K1631*8.5%/12</f>
        <v>483.65553152712641</v>
      </c>
      <c r="H1633" s="26"/>
      <c r="I1633" s="26">
        <v>0</v>
      </c>
      <c r="J1633" s="26"/>
      <c r="K1633" s="27">
        <f>K1631+C1633+E1633+G1633-I1633</f>
        <v>68764.436453003786</v>
      </c>
    </row>
    <row r="1634" spans="1:11" x14ac:dyDescent="0.25">
      <c r="A1634" s="26"/>
      <c r="B1634" s="22"/>
      <c r="C1634" s="4"/>
      <c r="D1634" s="4"/>
      <c r="E1634" s="4"/>
      <c r="F1634" s="26"/>
      <c r="G1634" s="27"/>
      <c r="H1634" s="26"/>
      <c r="I1634" s="26"/>
      <c r="J1634" s="26"/>
      <c r="K1634" s="27"/>
    </row>
    <row r="1635" spans="1:11" x14ac:dyDescent="0.25">
      <c r="A1635" s="26">
        <v>10</v>
      </c>
      <c r="B1635" s="22" t="s">
        <v>1264</v>
      </c>
      <c r="C1635" s="4"/>
      <c r="D1635" s="4"/>
      <c r="E1635" s="4"/>
      <c r="F1635" s="26"/>
      <c r="G1635" s="27">
        <f>K1633*8.5%/12</f>
        <v>487.08142487544347</v>
      </c>
      <c r="H1635" s="26"/>
      <c r="I1635" s="26">
        <v>0</v>
      </c>
      <c r="J1635" s="26"/>
      <c r="K1635" s="27">
        <f>K1633+C1635+E1635+G1635-I1635</f>
        <v>69251.517877879232</v>
      </c>
    </row>
    <row r="1636" spans="1:11" x14ac:dyDescent="0.25">
      <c r="A1636" s="26"/>
      <c r="B1636" s="22"/>
      <c r="C1636" s="22"/>
      <c r="D1636" s="4"/>
      <c r="E1636" s="4"/>
      <c r="F1636" s="26"/>
      <c r="G1636" s="27"/>
      <c r="H1636" s="26"/>
      <c r="I1636" s="26"/>
      <c r="J1636" s="26"/>
      <c r="K1636" s="27"/>
    </row>
    <row r="1637" spans="1:11" x14ac:dyDescent="0.25">
      <c r="A1637" s="26">
        <v>11</v>
      </c>
      <c r="B1637" s="22" t="s">
        <v>1265</v>
      </c>
      <c r="C1637" s="4"/>
      <c r="D1637" s="4"/>
      <c r="E1637" s="4"/>
      <c r="F1637" s="26"/>
      <c r="G1637" s="27">
        <f>K1635*8.5%/12</f>
        <v>490.53158496831128</v>
      </c>
      <c r="H1637" s="26"/>
      <c r="I1637" s="26">
        <v>0</v>
      </c>
      <c r="J1637" s="26"/>
      <c r="K1637" s="27">
        <f>K1635+C1637+E1637+G1637-I1637</f>
        <v>69742.049462847543</v>
      </c>
    </row>
    <row r="1638" spans="1:11" x14ac:dyDescent="0.25">
      <c r="A1638" s="26"/>
      <c r="B1638" s="22"/>
      <c r="C1638" s="22"/>
      <c r="D1638" s="4"/>
      <c r="E1638" s="4"/>
      <c r="F1638" s="26"/>
      <c r="G1638" s="27"/>
      <c r="H1638" s="26"/>
      <c r="I1638" s="26"/>
      <c r="J1638" s="26"/>
      <c r="K1638" s="27"/>
    </row>
    <row r="1639" spans="1:11" x14ac:dyDescent="0.25">
      <c r="A1639" s="26">
        <v>12</v>
      </c>
      <c r="B1639" s="22" t="s">
        <v>1266</v>
      </c>
      <c r="C1639" s="4"/>
      <c r="D1639" s="4"/>
      <c r="E1639" s="4"/>
      <c r="F1639" s="26"/>
      <c r="G1639" s="27">
        <f>K1637*8.5%/12</f>
        <v>494.00618369517014</v>
      </c>
      <c r="H1639" s="26"/>
      <c r="I1639" s="26">
        <v>0</v>
      </c>
      <c r="J1639" s="26"/>
      <c r="K1639" s="27">
        <f>K1637+C1639+E1639+G1639-I1639</f>
        <v>70236.055646542707</v>
      </c>
    </row>
    <row r="1640" spans="1:11" x14ac:dyDescent="0.25">
      <c r="A1640" s="26"/>
      <c r="B1640" s="22"/>
      <c r="C1640" s="26"/>
      <c r="D1640" s="26"/>
      <c r="E1640" s="26"/>
      <c r="F1640" s="26"/>
      <c r="G1640" s="26"/>
      <c r="H1640" s="26"/>
      <c r="I1640" s="26"/>
      <c r="J1640" s="26"/>
      <c r="K1640" s="26"/>
    </row>
    <row r="1641" spans="1:11" x14ac:dyDescent="0.25">
      <c r="A1641" s="26"/>
      <c r="B1641" s="22"/>
      <c r="C1641" s="6">
        <f>SUM(C1617:C1640)</f>
        <v>4675</v>
      </c>
      <c r="D1641" s="6"/>
      <c r="E1641" s="6">
        <f>SUM(E1617:E1640)</f>
        <v>1429</v>
      </c>
      <c r="F1641" s="28"/>
      <c r="G1641" s="6">
        <f>SUM(G1617:G1640)</f>
        <v>5590.5156465427181</v>
      </c>
      <c r="H1641" s="28"/>
      <c r="I1641" s="6">
        <f>SUM(I1617:I1640)</f>
        <v>0</v>
      </c>
      <c r="J1641" s="26"/>
      <c r="K1641" s="27"/>
    </row>
    <row r="1642" spans="1:11" x14ac:dyDescent="0.25">
      <c r="A1642" s="24"/>
      <c r="B1642" s="22"/>
      <c r="C1642" s="26"/>
      <c r="D1642" s="26"/>
      <c r="E1642" s="26"/>
      <c r="F1642" s="26"/>
      <c r="G1642" s="26"/>
      <c r="H1642" s="26"/>
      <c r="I1642" s="26"/>
      <c r="J1642" s="26"/>
      <c r="K1642" s="26"/>
    </row>
    <row r="1643" spans="1:11" x14ac:dyDescent="0.25">
      <c r="A1643" s="24"/>
      <c r="B1643" s="22" t="s">
        <v>173</v>
      </c>
      <c r="C1643" s="29">
        <f>C1641+C1615</f>
        <v>43582</v>
      </c>
      <c r="D1643" s="28"/>
      <c r="E1643" s="29">
        <f>E1641+E1615</f>
        <v>13323</v>
      </c>
      <c r="F1643" s="28"/>
      <c r="G1643" s="29">
        <f>G1641+G1615</f>
        <v>13331.055646542718</v>
      </c>
      <c r="H1643" s="28"/>
      <c r="I1643" s="29">
        <f>I1641+I1615</f>
        <v>0</v>
      </c>
      <c r="J1643" s="28"/>
      <c r="K1643" s="30">
        <f>C1643+E1643+G1643-I1643</f>
        <v>70236.055646542722</v>
      </c>
    </row>
    <row r="1644" spans="1:11" x14ac:dyDescent="0.25">
      <c r="A1644" s="24"/>
      <c r="B1644" s="22"/>
      <c r="C1644" s="26"/>
      <c r="D1644" s="26"/>
      <c r="E1644" s="26"/>
      <c r="F1644" s="26"/>
      <c r="G1644" s="26"/>
      <c r="H1644" s="26"/>
      <c r="I1644" s="26"/>
      <c r="J1644" s="26"/>
      <c r="K1644" s="26"/>
    </row>
    <row r="1645" spans="1:11" x14ac:dyDescent="0.25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</row>
    <row r="1646" spans="1:11" x14ac:dyDescent="0.25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</row>
    <row r="1647" spans="1:11" x14ac:dyDescent="0.25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</row>
    <row r="1648" spans="1:11" x14ac:dyDescent="0.25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</row>
    <row r="1649" spans="1:11" x14ac:dyDescent="0.25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</row>
    <row r="1650" spans="1:11" ht="15.75" x14ac:dyDescent="0.25">
      <c r="A1650" s="16"/>
      <c r="B1650" s="17" t="s">
        <v>174</v>
      </c>
      <c r="C1650" s="17"/>
      <c r="D1650" s="17"/>
      <c r="E1650" s="16"/>
      <c r="F1650" s="16"/>
      <c r="G1650" s="16"/>
      <c r="H1650" s="16"/>
      <c r="I1650" s="16"/>
      <c r="J1650" s="16"/>
      <c r="K1650" s="16"/>
    </row>
    <row r="1651" spans="1:11" ht="15.75" x14ac:dyDescent="0.25">
      <c r="A1651" s="16"/>
      <c r="B1651" s="109" t="s">
        <v>175</v>
      </c>
      <c r="C1651" s="109"/>
      <c r="D1651" s="109"/>
      <c r="E1651" s="16"/>
      <c r="F1651" s="16"/>
      <c r="G1651" s="16"/>
      <c r="H1651" s="16"/>
      <c r="I1651" s="16"/>
      <c r="J1651" s="16"/>
      <c r="K1651" s="16"/>
    </row>
    <row r="1652" spans="1:11" ht="15.75" x14ac:dyDescent="0.25">
      <c r="A1652" s="16"/>
      <c r="B1652" s="17" t="s">
        <v>176</v>
      </c>
      <c r="C1652" s="17"/>
      <c r="D1652" s="17"/>
      <c r="E1652" s="16"/>
      <c r="F1652" s="16"/>
      <c r="G1652" s="16"/>
      <c r="H1652" s="16"/>
      <c r="I1652" s="16"/>
      <c r="J1652" s="16"/>
      <c r="K1652" s="16"/>
    </row>
    <row r="1653" spans="1:11" ht="15.75" x14ac:dyDescent="0.25">
      <c r="A1653" s="16"/>
      <c r="B1653" s="17"/>
      <c r="C1653" s="17"/>
      <c r="D1653" s="17"/>
      <c r="E1653" s="16"/>
      <c r="F1653" s="16"/>
      <c r="G1653" s="16"/>
      <c r="H1653" s="16"/>
      <c r="I1653" s="16"/>
      <c r="J1653" s="16"/>
      <c r="K1653" s="16"/>
    </row>
    <row r="1654" spans="1:11" x14ac:dyDescent="0.25">
      <c r="A1654" s="16"/>
      <c r="B1654" s="2" t="s">
        <v>285</v>
      </c>
      <c r="C1654" s="16"/>
      <c r="D1654" s="16"/>
      <c r="E1654" s="18" t="s">
        <v>179</v>
      </c>
      <c r="F1654" s="15"/>
      <c r="G1654" s="19" t="s">
        <v>180</v>
      </c>
      <c r="H1654" s="16"/>
      <c r="I1654" s="16" t="s">
        <v>178</v>
      </c>
      <c r="J1654" s="16"/>
      <c r="K1654" s="5" t="s">
        <v>66</v>
      </c>
    </row>
    <row r="1655" spans="1:11" x14ac:dyDescent="0.25">
      <c r="A1655" s="16"/>
      <c r="B1655" s="16"/>
      <c r="C1655" s="16"/>
      <c r="D1655" s="16"/>
      <c r="E1655" s="11" t="s">
        <v>253</v>
      </c>
      <c r="F1655" s="20"/>
      <c r="G1655" s="11" t="s">
        <v>254</v>
      </c>
      <c r="H1655" s="16"/>
      <c r="I1655" s="16"/>
      <c r="J1655" s="16"/>
      <c r="K1655" s="16"/>
    </row>
    <row r="1656" spans="1:11" ht="57" x14ac:dyDescent="0.25">
      <c r="A1656" s="21" t="s">
        <v>74</v>
      </c>
      <c r="B1656" s="22" t="s">
        <v>168</v>
      </c>
      <c r="C1656" s="22" t="s">
        <v>64</v>
      </c>
      <c r="D1656" s="22"/>
      <c r="E1656" s="22" t="s">
        <v>164</v>
      </c>
      <c r="F1656" s="22"/>
      <c r="G1656" s="22" t="s">
        <v>165</v>
      </c>
      <c r="H1656" s="22"/>
      <c r="I1656" s="22" t="s">
        <v>166</v>
      </c>
      <c r="J1656" s="23"/>
      <c r="K1656" s="22" t="s">
        <v>167</v>
      </c>
    </row>
    <row r="1657" spans="1:11" x14ac:dyDescent="0.25">
      <c r="A1657" s="24"/>
      <c r="B1657" s="24"/>
      <c r="C1657" s="24"/>
      <c r="D1657" s="24"/>
      <c r="E1657" s="24"/>
      <c r="F1657" s="24"/>
      <c r="G1657" s="24"/>
      <c r="H1657" s="24"/>
      <c r="I1657" s="24"/>
      <c r="J1657" s="24"/>
      <c r="K1657" s="24"/>
    </row>
    <row r="1658" spans="1:11" x14ac:dyDescent="0.25">
      <c r="A1658" s="24"/>
      <c r="B1658" s="25" t="s">
        <v>169</v>
      </c>
      <c r="C1658" s="26">
        <v>38774</v>
      </c>
      <c r="D1658" s="26"/>
      <c r="E1658" s="26">
        <v>11851</v>
      </c>
      <c r="F1658" s="26"/>
      <c r="G1658" s="26">
        <v>7701</v>
      </c>
      <c r="H1658" s="26"/>
      <c r="I1658" s="26">
        <v>0</v>
      </c>
      <c r="J1658" s="26"/>
      <c r="K1658" s="26">
        <f>C1658+E1658+G1658-I1658</f>
        <v>58326</v>
      </c>
    </row>
    <row r="1659" spans="1:11" x14ac:dyDescent="0.25">
      <c r="A1659" s="26"/>
      <c r="B1659" s="24"/>
      <c r="C1659" s="26"/>
      <c r="D1659" s="26"/>
      <c r="E1659" s="26"/>
      <c r="F1659" s="26"/>
      <c r="G1659" s="26"/>
      <c r="H1659" s="26"/>
      <c r="I1659" s="26"/>
      <c r="J1659" s="26"/>
      <c r="K1659" s="26"/>
    </row>
    <row r="1660" spans="1:11" x14ac:dyDescent="0.25">
      <c r="A1660" s="26">
        <v>1</v>
      </c>
      <c r="B1660" s="22" t="s">
        <v>1255</v>
      </c>
      <c r="C1660" s="4">
        <v>1122</v>
      </c>
      <c r="D1660" s="4"/>
      <c r="E1660" s="4">
        <v>343</v>
      </c>
      <c r="F1660" s="26"/>
      <c r="G1660" s="27">
        <f>K1658*8.5%/12</f>
        <v>413.14249999999998</v>
      </c>
      <c r="H1660" s="26"/>
      <c r="I1660" s="26">
        <v>0</v>
      </c>
      <c r="J1660" s="26"/>
      <c r="K1660" s="27">
        <f>K1658+C1660+E1660+G1660-I1660</f>
        <v>60204.142500000002</v>
      </c>
    </row>
    <row r="1661" spans="1:11" x14ac:dyDescent="0.25">
      <c r="A1661" s="26"/>
      <c r="B1661" s="22"/>
      <c r="C1661" s="26"/>
      <c r="D1661" s="26"/>
      <c r="E1661" s="26"/>
      <c r="F1661" s="26"/>
      <c r="G1661" s="26"/>
      <c r="H1661" s="26"/>
      <c r="I1661" s="26"/>
      <c r="J1661" s="26"/>
      <c r="K1661" s="26"/>
    </row>
    <row r="1662" spans="1:11" x14ac:dyDescent="0.25">
      <c r="A1662" s="26">
        <v>2</v>
      </c>
      <c r="B1662" s="22" t="s">
        <v>1256</v>
      </c>
      <c r="C1662" s="98">
        <v>1020</v>
      </c>
      <c r="D1662" s="4"/>
      <c r="E1662" s="98">
        <v>312</v>
      </c>
      <c r="F1662" s="26"/>
      <c r="G1662" s="27">
        <f>K1660*8.5%/12</f>
        <v>426.44600937500007</v>
      </c>
      <c r="H1662" s="26"/>
      <c r="I1662" s="26">
        <v>0</v>
      </c>
      <c r="J1662" s="26"/>
      <c r="K1662" s="27">
        <f>K1660+C1662+E1662+G1662-I1662</f>
        <v>61962.588509375004</v>
      </c>
    </row>
    <row r="1663" spans="1:11" x14ac:dyDescent="0.25">
      <c r="A1663" s="26"/>
      <c r="B1663" s="22"/>
      <c r="C1663" s="4"/>
      <c r="D1663" s="4"/>
      <c r="E1663" s="4"/>
      <c r="F1663" s="26"/>
      <c r="G1663" s="27"/>
      <c r="H1663" s="26"/>
      <c r="I1663" s="26"/>
      <c r="J1663" s="26"/>
      <c r="K1663" s="27"/>
    </row>
    <row r="1664" spans="1:11" x14ac:dyDescent="0.25">
      <c r="A1664" s="26">
        <v>3</v>
      </c>
      <c r="B1664" s="22" t="s">
        <v>1257</v>
      </c>
      <c r="C1664" s="4">
        <v>1122</v>
      </c>
      <c r="D1664" s="4"/>
      <c r="E1664" s="4">
        <v>343</v>
      </c>
      <c r="F1664" s="26"/>
      <c r="G1664" s="27">
        <f>K1662*8.5%/12</f>
        <v>438.90166860807295</v>
      </c>
      <c r="H1664" s="26"/>
      <c r="I1664" s="26">
        <v>0</v>
      </c>
      <c r="J1664" s="26"/>
      <c r="K1664" s="27">
        <f>K1662+C1664+E1664+G1664-I1664</f>
        <v>63866.490177983076</v>
      </c>
    </row>
    <row r="1665" spans="1:11" x14ac:dyDescent="0.25">
      <c r="A1665" s="26"/>
      <c r="B1665" s="22"/>
      <c r="C1665" s="4"/>
      <c r="D1665" s="4"/>
      <c r="E1665" s="4"/>
      <c r="F1665" s="26"/>
      <c r="G1665" s="27"/>
      <c r="H1665" s="26"/>
      <c r="I1665" s="26"/>
      <c r="J1665" s="26"/>
      <c r="K1665" s="27"/>
    </row>
    <row r="1666" spans="1:11" x14ac:dyDescent="0.25">
      <c r="A1666" s="26">
        <v>4</v>
      </c>
      <c r="B1666" s="22" t="s">
        <v>1258</v>
      </c>
      <c r="C1666" s="4">
        <v>1122</v>
      </c>
      <c r="D1666" s="4"/>
      <c r="E1666" s="4">
        <v>343</v>
      </c>
      <c r="F1666" s="26"/>
      <c r="G1666" s="27">
        <f>K1664*8.5%/12</f>
        <v>452.38763876071351</v>
      </c>
      <c r="H1666" s="26"/>
      <c r="I1666" s="26">
        <v>0</v>
      </c>
      <c r="J1666" s="26"/>
      <c r="K1666" s="27">
        <f>K1664+C1666+E1666+G1666-I1666</f>
        <v>65783.877816743785</v>
      </c>
    </row>
    <row r="1667" spans="1:11" x14ac:dyDescent="0.25">
      <c r="A1667" s="26"/>
      <c r="B1667" s="22"/>
      <c r="C1667" s="4"/>
      <c r="D1667" s="4"/>
      <c r="E1667" s="4"/>
      <c r="F1667" s="26"/>
      <c r="G1667" s="27"/>
      <c r="H1667" s="26"/>
      <c r="I1667" s="26"/>
      <c r="J1667" s="26"/>
      <c r="K1667" s="27"/>
    </row>
    <row r="1668" spans="1:11" x14ac:dyDescent="0.25">
      <c r="A1668" s="26">
        <v>5</v>
      </c>
      <c r="B1668" s="22" t="s">
        <v>1259</v>
      </c>
      <c r="C1668" s="4">
        <v>1122</v>
      </c>
      <c r="D1668" s="4"/>
      <c r="E1668" s="4">
        <v>343</v>
      </c>
      <c r="F1668" s="26"/>
      <c r="G1668" s="27">
        <f>K1666*8.5%/12</f>
        <v>465.96913453526849</v>
      </c>
      <c r="H1668" s="26"/>
      <c r="I1668" s="26">
        <v>0</v>
      </c>
      <c r="J1668" s="26"/>
      <c r="K1668" s="27">
        <f>K1666+C1668+E1668+G1668-I1668</f>
        <v>67714.846951279047</v>
      </c>
    </row>
    <row r="1669" spans="1:11" x14ac:dyDescent="0.25">
      <c r="A1669" s="26"/>
      <c r="B1669" s="22"/>
      <c r="C1669" s="4"/>
      <c r="D1669" s="4"/>
      <c r="E1669" s="4"/>
      <c r="F1669" s="26"/>
      <c r="G1669" s="27"/>
      <c r="H1669" s="26"/>
      <c r="I1669" s="26"/>
      <c r="J1669" s="26"/>
      <c r="K1669" s="27"/>
    </row>
    <row r="1670" spans="1:11" x14ac:dyDescent="0.25">
      <c r="A1670" s="26">
        <v>6</v>
      </c>
      <c r="B1670" s="22" t="s">
        <v>1260</v>
      </c>
      <c r="C1670" s="4"/>
      <c r="D1670" s="4"/>
      <c r="E1670" s="4"/>
      <c r="F1670" s="26"/>
      <c r="G1670" s="27"/>
      <c r="H1670" s="26"/>
      <c r="I1670" s="26">
        <v>0</v>
      </c>
      <c r="J1670" s="26"/>
      <c r="K1670" s="27">
        <f>K1668+C1670+E1670+G1670-I1670</f>
        <v>67714.846951279047</v>
      </c>
    </row>
    <row r="1671" spans="1:11" x14ac:dyDescent="0.25">
      <c r="A1671" s="26"/>
      <c r="B1671" s="22"/>
      <c r="C1671" s="4"/>
      <c r="D1671" s="4"/>
      <c r="E1671" s="4"/>
      <c r="F1671" s="26"/>
      <c r="G1671" s="27"/>
      <c r="H1671" s="26"/>
      <c r="I1671" s="26"/>
      <c r="J1671" s="26"/>
      <c r="K1671" s="27"/>
    </row>
    <row r="1672" spans="1:11" x14ac:dyDescent="0.25">
      <c r="A1672" s="26">
        <v>7</v>
      </c>
      <c r="B1672" s="22" t="s">
        <v>1261</v>
      </c>
      <c r="C1672" s="4"/>
      <c r="D1672" s="4"/>
      <c r="E1672" s="4"/>
      <c r="F1672" s="26"/>
      <c r="G1672" s="27"/>
      <c r="H1672" s="26"/>
      <c r="I1672" s="26">
        <v>0</v>
      </c>
      <c r="J1672" s="26"/>
      <c r="K1672" s="27">
        <f>K1670+C1672+E1672+G1672-I1672</f>
        <v>67714.846951279047</v>
      </c>
    </row>
    <row r="1673" spans="1:11" x14ac:dyDescent="0.25">
      <c r="A1673" s="26"/>
      <c r="B1673" s="22"/>
      <c r="C1673" s="4"/>
      <c r="D1673" s="4"/>
      <c r="E1673" s="4"/>
      <c r="F1673" s="26"/>
      <c r="G1673" s="27"/>
      <c r="H1673" s="26"/>
      <c r="I1673" s="26"/>
      <c r="J1673" s="26"/>
      <c r="K1673" s="27"/>
    </row>
    <row r="1674" spans="1:11" x14ac:dyDescent="0.25">
      <c r="A1674" s="26">
        <v>8</v>
      </c>
      <c r="B1674" s="22" t="s">
        <v>1262</v>
      </c>
      <c r="C1674" s="4"/>
      <c r="D1674" s="4"/>
      <c r="E1674" s="4"/>
      <c r="F1674" s="26"/>
      <c r="G1674" s="27"/>
      <c r="H1674" s="26"/>
      <c r="I1674" s="26">
        <v>0</v>
      </c>
      <c r="J1674" s="26"/>
      <c r="K1674" s="27">
        <f>K1672+C1674+E1674+G1674-I1674</f>
        <v>67714.846951279047</v>
      </c>
    </row>
    <row r="1675" spans="1:11" x14ac:dyDescent="0.25">
      <c r="A1675" s="26"/>
      <c r="B1675" s="22"/>
      <c r="C1675" s="4"/>
      <c r="D1675" s="4"/>
      <c r="E1675" s="4"/>
      <c r="F1675" s="26"/>
      <c r="G1675" s="27"/>
      <c r="H1675" s="26"/>
      <c r="I1675" s="26"/>
      <c r="J1675" s="26"/>
      <c r="K1675" s="27"/>
    </row>
    <row r="1676" spans="1:11" x14ac:dyDescent="0.25">
      <c r="A1676" s="26">
        <v>9</v>
      </c>
      <c r="B1676" s="22" t="s">
        <v>1263</v>
      </c>
      <c r="C1676" s="4"/>
      <c r="D1676" s="4"/>
      <c r="E1676" s="4"/>
      <c r="F1676" s="26"/>
      <c r="G1676" s="27"/>
      <c r="H1676" s="26"/>
      <c r="I1676" s="26">
        <v>0</v>
      </c>
      <c r="J1676" s="26"/>
      <c r="K1676" s="27">
        <f>K1674+C1676+E1676+G1676-I1676</f>
        <v>67714.846951279047</v>
      </c>
    </row>
    <row r="1677" spans="1:11" x14ac:dyDescent="0.25">
      <c r="A1677" s="26"/>
      <c r="B1677" s="22"/>
      <c r="C1677" s="4"/>
      <c r="D1677" s="4"/>
      <c r="E1677" s="4"/>
      <c r="F1677" s="26"/>
      <c r="G1677" s="27"/>
      <c r="H1677" s="26"/>
      <c r="I1677" s="26"/>
      <c r="J1677" s="26"/>
      <c r="K1677" s="27"/>
    </row>
    <row r="1678" spans="1:11" x14ac:dyDescent="0.25">
      <c r="A1678" s="26">
        <v>10</v>
      </c>
      <c r="B1678" s="22" t="s">
        <v>1264</v>
      </c>
      <c r="C1678" s="4"/>
      <c r="D1678" s="4"/>
      <c r="E1678" s="4"/>
      <c r="F1678" s="26"/>
      <c r="G1678" s="27"/>
      <c r="H1678" s="26"/>
      <c r="I1678" s="26">
        <v>0</v>
      </c>
      <c r="J1678" s="26"/>
      <c r="K1678" s="27">
        <f>K1676+C1678+E1678+G1678-I1678</f>
        <v>67714.846951279047</v>
      </c>
    </row>
    <row r="1679" spans="1:11" x14ac:dyDescent="0.25">
      <c r="A1679" s="26"/>
      <c r="B1679" s="22"/>
      <c r="C1679" s="4"/>
      <c r="D1679" s="4"/>
      <c r="E1679" s="4"/>
      <c r="F1679" s="26"/>
      <c r="G1679" s="27"/>
      <c r="H1679" s="26"/>
      <c r="I1679" s="26"/>
      <c r="J1679" s="26"/>
      <c r="K1679" s="27"/>
    </row>
    <row r="1680" spans="1:11" x14ac:dyDescent="0.25">
      <c r="A1680" s="26">
        <v>11</v>
      </c>
      <c r="B1680" s="22" t="s">
        <v>1265</v>
      </c>
      <c r="C1680" s="4"/>
      <c r="D1680" s="4"/>
      <c r="E1680" s="4"/>
      <c r="F1680" s="26"/>
      <c r="G1680" s="27"/>
      <c r="H1680" s="26"/>
      <c r="I1680" s="26">
        <v>0</v>
      </c>
      <c r="J1680" s="26"/>
      <c r="K1680" s="27">
        <f>K1678+C1680+E1680+G1680-I1680</f>
        <v>67714.846951279047</v>
      </c>
    </row>
    <row r="1681" spans="1:11" x14ac:dyDescent="0.25">
      <c r="A1681" s="26"/>
      <c r="B1681" s="22"/>
      <c r="C1681" s="4"/>
      <c r="D1681" s="4"/>
      <c r="E1681" s="4"/>
      <c r="F1681" s="26"/>
      <c r="G1681" s="27"/>
      <c r="H1681" s="26"/>
      <c r="I1681" s="26"/>
      <c r="J1681" s="26"/>
      <c r="K1681" s="27"/>
    </row>
    <row r="1682" spans="1:11" x14ac:dyDescent="0.25">
      <c r="A1682" s="26">
        <v>12</v>
      </c>
      <c r="B1682" s="22" t="s">
        <v>1266</v>
      </c>
      <c r="C1682" s="4"/>
      <c r="D1682" s="4"/>
      <c r="E1682" s="4"/>
      <c r="F1682" s="26"/>
      <c r="G1682" s="27"/>
      <c r="H1682" s="26"/>
      <c r="I1682" s="26">
        <v>0</v>
      </c>
      <c r="J1682" s="26"/>
      <c r="K1682" s="27">
        <f>K1680+C1682+E1682+G1682-I1682</f>
        <v>67714.846951279047</v>
      </c>
    </row>
    <row r="1683" spans="1:11" x14ac:dyDescent="0.25">
      <c r="A1683" s="26"/>
      <c r="B1683" s="22"/>
      <c r="C1683" s="4"/>
      <c r="D1683" s="4"/>
      <c r="E1683" s="4"/>
      <c r="F1683" s="26"/>
      <c r="G1683" s="27"/>
      <c r="H1683" s="26"/>
      <c r="I1683" s="26"/>
      <c r="J1683" s="26"/>
      <c r="K1683" s="27"/>
    </row>
    <row r="1684" spans="1:11" x14ac:dyDescent="0.25">
      <c r="A1684" s="26"/>
      <c r="B1684" s="22"/>
      <c r="C1684" s="6">
        <f>SUM(C1660:C1683)</f>
        <v>5508</v>
      </c>
      <c r="D1684" s="6"/>
      <c r="E1684" s="6">
        <f>SUM(E1660:E1683)</f>
        <v>1684</v>
      </c>
      <c r="F1684" s="28"/>
      <c r="G1684" s="6">
        <f>SUM(G1660:G1683)</f>
        <v>2196.8469512790552</v>
      </c>
      <c r="H1684" s="28"/>
      <c r="I1684" s="6">
        <f>SUM(I1660:I1683)</f>
        <v>0</v>
      </c>
      <c r="J1684" s="26"/>
      <c r="K1684" s="27"/>
    </row>
    <row r="1685" spans="1:11" x14ac:dyDescent="0.25">
      <c r="A1685" s="24"/>
      <c r="B1685" s="22"/>
      <c r="C1685" s="26"/>
      <c r="D1685" s="26"/>
      <c r="E1685" s="26"/>
      <c r="F1685" s="26"/>
      <c r="G1685" s="26"/>
      <c r="H1685" s="26"/>
      <c r="I1685" s="26"/>
      <c r="J1685" s="26"/>
      <c r="K1685" s="26"/>
    </row>
    <row r="1686" spans="1:11" x14ac:dyDescent="0.25">
      <c r="A1686" s="24"/>
      <c r="B1686" s="22" t="s">
        <v>173</v>
      </c>
      <c r="C1686" s="29">
        <f>C1684+C1658</f>
        <v>44282</v>
      </c>
      <c r="D1686" s="28"/>
      <c r="E1686" s="29">
        <f>E1684+E1658</f>
        <v>13535</v>
      </c>
      <c r="F1686" s="28"/>
      <c r="G1686" s="29">
        <f>G1684+G1658</f>
        <v>9897.8469512790543</v>
      </c>
      <c r="H1686" s="28"/>
      <c r="I1686" s="29">
        <f>I1684+I1658</f>
        <v>0</v>
      </c>
      <c r="J1686" s="28"/>
      <c r="K1686" s="30">
        <f>C1686+E1686+G1686-I1686</f>
        <v>67714.846951279062</v>
      </c>
    </row>
    <row r="1687" spans="1:11" x14ac:dyDescent="0.25">
      <c r="A1687" s="24"/>
      <c r="B1687" s="22"/>
      <c r="C1687" s="26"/>
      <c r="D1687" s="26"/>
      <c r="E1687" s="26"/>
      <c r="F1687" s="26"/>
      <c r="G1687" s="26"/>
      <c r="H1687" s="26"/>
      <c r="I1687" s="26"/>
      <c r="J1687" s="26"/>
      <c r="K1687" s="26"/>
    </row>
    <row r="1688" spans="1:11" x14ac:dyDescent="0.25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</row>
    <row r="1689" spans="1:11" x14ac:dyDescent="0.25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</row>
    <row r="1690" spans="1:11" x14ac:dyDescent="0.25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</row>
    <row r="1691" spans="1:11" x14ac:dyDescent="0.25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</row>
    <row r="1692" spans="1:11" x14ac:dyDescent="0.25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</row>
    <row r="1693" spans="1:11" x14ac:dyDescent="0.25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</row>
    <row r="1694" spans="1:11" ht="15.75" x14ac:dyDescent="0.25">
      <c r="A1694" s="16"/>
      <c r="B1694" s="17" t="s">
        <v>174</v>
      </c>
      <c r="C1694" s="17"/>
      <c r="D1694" s="17"/>
      <c r="E1694" s="16"/>
      <c r="F1694" s="16"/>
      <c r="G1694" s="16"/>
      <c r="H1694" s="16"/>
      <c r="I1694" s="16"/>
      <c r="J1694" s="16"/>
      <c r="K1694" s="16"/>
    </row>
    <row r="1695" spans="1:11" ht="15.75" x14ac:dyDescent="0.25">
      <c r="A1695" s="16"/>
      <c r="B1695" s="109" t="s">
        <v>175</v>
      </c>
      <c r="C1695" s="109"/>
      <c r="D1695" s="109"/>
      <c r="E1695" s="16"/>
      <c r="F1695" s="16"/>
      <c r="G1695" s="16"/>
      <c r="H1695" s="16"/>
      <c r="I1695" s="16"/>
      <c r="J1695" s="16"/>
      <c r="K1695" s="16"/>
    </row>
    <row r="1696" spans="1:11" ht="15.75" x14ac:dyDescent="0.25">
      <c r="A1696" s="16"/>
      <c r="B1696" s="17" t="s">
        <v>176</v>
      </c>
      <c r="C1696" s="17"/>
      <c r="D1696" s="17"/>
      <c r="E1696" s="16"/>
      <c r="F1696" s="16"/>
      <c r="G1696" s="16"/>
      <c r="H1696" s="16"/>
      <c r="I1696" s="16"/>
      <c r="J1696" s="16"/>
      <c r="K1696" s="16"/>
    </row>
    <row r="1697" spans="1:11" ht="15.75" x14ac:dyDescent="0.25">
      <c r="A1697" s="16"/>
      <c r="B1697" s="17"/>
      <c r="C1697" s="17"/>
      <c r="D1697" s="17"/>
      <c r="E1697" s="16"/>
      <c r="F1697" s="16"/>
      <c r="G1697" s="16"/>
      <c r="H1697" s="16"/>
      <c r="I1697" s="16"/>
      <c r="J1697" s="16"/>
      <c r="K1697" s="16"/>
    </row>
    <row r="1698" spans="1:11" x14ac:dyDescent="0.25">
      <c r="A1698" s="16"/>
      <c r="B1698" s="2" t="s">
        <v>286</v>
      </c>
      <c r="C1698" s="16"/>
      <c r="D1698" s="16"/>
      <c r="E1698" s="18" t="s">
        <v>179</v>
      </c>
      <c r="F1698" s="15"/>
      <c r="G1698" s="19" t="s">
        <v>180</v>
      </c>
      <c r="H1698" s="16"/>
      <c r="I1698" s="16" t="s">
        <v>178</v>
      </c>
      <c r="J1698" s="16"/>
      <c r="K1698" s="5" t="s">
        <v>25</v>
      </c>
    </row>
    <row r="1699" spans="1:11" x14ac:dyDescent="0.25">
      <c r="A1699" s="16"/>
      <c r="B1699" s="16"/>
      <c r="C1699" s="16"/>
      <c r="D1699" s="16"/>
      <c r="E1699" s="11" t="s">
        <v>255</v>
      </c>
      <c r="F1699" s="20"/>
      <c r="G1699" s="11" t="s">
        <v>256</v>
      </c>
      <c r="H1699" s="16"/>
      <c r="I1699" s="16"/>
      <c r="J1699" s="16"/>
      <c r="K1699" s="16"/>
    </row>
    <row r="1700" spans="1:11" ht="57" x14ac:dyDescent="0.25">
      <c r="A1700" s="21" t="s">
        <v>74</v>
      </c>
      <c r="B1700" s="22" t="s">
        <v>168</v>
      </c>
      <c r="C1700" s="22" t="s">
        <v>64</v>
      </c>
      <c r="D1700" s="22"/>
      <c r="E1700" s="22" t="s">
        <v>164</v>
      </c>
      <c r="F1700" s="22"/>
      <c r="G1700" s="22" t="s">
        <v>165</v>
      </c>
      <c r="H1700" s="22"/>
      <c r="I1700" s="22" t="s">
        <v>166</v>
      </c>
      <c r="J1700" s="23"/>
      <c r="K1700" s="22" t="s">
        <v>167</v>
      </c>
    </row>
    <row r="1701" spans="1:11" x14ac:dyDescent="0.25">
      <c r="A1701" s="24"/>
      <c r="B1701" s="24"/>
      <c r="C1701" s="24"/>
      <c r="D1701" s="24"/>
      <c r="E1701" s="24"/>
      <c r="F1701" s="24"/>
      <c r="G1701" s="24"/>
      <c r="H1701" s="24"/>
      <c r="I1701" s="24"/>
      <c r="J1701" s="24"/>
      <c r="K1701" s="24"/>
    </row>
    <row r="1702" spans="1:11" x14ac:dyDescent="0.25">
      <c r="A1702" s="24"/>
      <c r="B1702" s="25" t="s">
        <v>169</v>
      </c>
      <c r="C1702" s="26">
        <v>38390</v>
      </c>
      <c r="D1702" s="26"/>
      <c r="E1702" s="26">
        <v>11734</v>
      </c>
      <c r="F1702" s="26"/>
      <c r="G1702" s="27">
        <v>7516.69</v>
      </c>
      <c r="H1702" s="26"/>
      <c r="I1702" s="26">
        <v>0</v>
      </c>
      <c r="J1702" s="26"/>
      <c r="K1702" s="27">
        <f>C1702+E1702+G1702-I1702</f>
        <v>57640.69</v>
      </c>
    </row>
    <row r="1703" spans="1:11" x14ac:dyDescent="0.25">
      <c r="A1703" s="26"/>
      <c r="B1703" s="24"/>
      <c r="C1703" s="26"/>
      <c r="D1703" s="26"/>
      <c r="E1703" s="26"/>
      <c r="F1703" s="26"/>
      <c r="G1703" s="26"/>
      <c r="H1703" s="26"/>
      <c r="I1703" s="26"/>
      <c r="J1703" s="26"/>
      <c r="K1703" s="26"/>
    </row>
    <row r="1704" spans="1:11" x14ac:dyDescent="0.25">
      <c r="A1704" s="26">
        <v>1</v>
      </c>
      <c r="B1704" s="22" t="s">
        <v>1255</v>
      </c>
      <c r="C1704" s="4">
        <v>1122</v>
      </c>
      <c r="D1704" s="4"/>
      <c r="E1704" s="4">
        <v>343</v>
      </c>
      <c r="F1704" s="26"/>
      <c r="G1704" s="27">
        <f>K1702*8.5%/12</f>
        <v>408.28822083333336</v>
      </c>
      <c r="H1704" s="26"/>
      <c r="I1704" s="26">
        <v>0</v>
      </c>
      <c r="J1704" s="26"/>
      <c r="K1704" s="27">
        <f>K1702+C1704+E1704+G1704-I1704</f>
        <v>59513.978220833334</v>
      </c>
    </row>
    <row r="1705" spans="1:11" x14ac:dyDescent="0.25">
      <c r="A1705" s="26"/>
      <c r="B1705" s="22"/>
      <c r="C1705" s="26"/>
      <c r="D1705" s="26"/>
      <c r="E1705" s="26"/>
      <c r="F1705" s="26"/>
      <c r="G1705" s="26"/>
      <c r="H1705" s="26"/>
      <c r="I1705" s="26"/>
      <c r="J1705" s="26"/>
      <c r="K1705" s="26"/>
    </row>
    <row r="1706" spans="1:11" x14ac:dyDescent="0.25">
      <c r="A1706" s="26">
        <v>2</v>
      </c>
      <c r="B1706" s="22" t="s">
        <v>1256</v>
      </c>
      <c r="C1706" s="98">
        <v>1020</v>
      </c>
      <c r="D1706" s="4"/>
      <c r="E1706" s="98">
        <v>312</v>
      </c>
      <c r="F1706" s="26"/>
      <c r="G1706" s="27">
        <f>K1704*8.5%/12</f>
        <v>421.55734573090285</v>
      </c>
      <c r="H1706" s="26"/>
      <c r="I1706" s="26">
        <v>0</v>
      </c>
      <c r="J1706" s="26"/>
      <c r="K1706" s="27">
        <f>K1704+C1706+E1706+G1706-I1706</f>
        <v>61267.535566564235</v>
      </c>
    </row>
    <row r="1707" spans="1:11" x14ac:dyDescent="0.25">
      <c r="A1707" s="26"/>
      <c r="B1707" s="22"/>
      <c r="C1707" s="4"/>
      <c r="D1707" s="4"/>
      <c r="E1707" s="4"/>
      <c r="F1707" s="26"/>
      <c r="G1707" s="27"/>
      <c r="H1707" s="26"/>
      <c r="I1707" s="26"/>
      <c r="J1707" s="26"/>
      <c r="K1707" s="27"/>
    </row>
    <row r="1708" spans="1:11" x14ac:dyDescent="0.25">
      <c r="A1708" s="26">
        <v>3</v>
      </c>
      <c r="B1708" s="22" t="s">
        <v>1257</v>
      </c>
      <c r="C1708" s="4">
        <v>1122</v>
      </c>
      <c r="D1708" s="4"/>
      <c r="E1708" s="4">
        <v>343</v>
      </c>
      <c r="F1708" s="26"/>
      <c r="G1708" s="27">
        <f>K1706*8.5%/12</f>
        <v>433.97837692983006</v>
      </c>
      <c r="H1708" s="26"/>
      <c r="I1708" s="26">
        <v>0</v>
      </c>
      <c r="J1708" s="26"/>
      <c r="K1708" s="27">
        <f>K1706+C1708+E1708+G1708-I1708</f>
        <v>63166.513943494065</v>
      </c>
    </row>
    <row r="1709" spans="1:11" x14ac:dyDescent="0.25">
      <c r="A1709" s="26"/>
      <c r="B1709" s="22"/>
      <c r="C1709" s="4"/>
      <c r="D1709" s="4"/>
      <c r="E1709" s="4"/>
      <c r="F1709" s="26"/>
      <c r="G1709" s="27"/>
      <c r="H1709" s="26"/>
      <c r="I1709" s="26"/>
      <c r="J1709" s="26"/>
      <c r="K1709" s="27"/>
    </row>
    <row r="1710" spans="1:11" x14ac:dyDescent="0.25">
      <c r="A1710" s="26">
        <v>4</v>
      </c>
      <c r="B1710" s="22" t="s">
        <v>1258</v>
      </c>
      <c r="C1710" s="4">
        <v>1122</v>
      </c>
      <c r="D1710" s="4"/>
      <c r="E1710" s="4">
        <v>343</v>
      </c>
      <c r="F1710" s="26"/>
      <c r="G1710" s="27">
        <f>K1708*8.5%/12</f>
        <v>447.42947376641632</v>
      </c>
      <c r="H1710" s="26"/>
      <c r="I1710" s="26">
        <v>25000</v>
      </c>
      <c r="J1710" s="26"/>
      <c r="K1710" s="27">
        <f>K1708+C1710+E1710+G1710-I1710</f>
        <v>40078.943417260482</v>
      </c>
    </row>
    <row r="1711" spans="1:11" x14ac:dyDescent="0.25">
      <c r="A1711" s="26"/>
      <c r="B1711" s="22"/>
      <c r="C1711" s="4"/>
      <c r="D1711" s="4"/>
      <c r="E1711" s="4"/>
      <c r="F1711" s="26"/>
      <c r="G1711" s="27"/>
      <c r="H1711" s="26"/>
      <c r="I1711" s="26"/>
      <c r="J1711" s="26"/>
      <c r="K1711" s="27"/>
    </row>
    <row r="1712" spans="1:11" x14ac:dyDescent="0.25">
      <c r="A1712" s="26">
        <v>5</v>
      </c>
      <c r="B1712" s="22" t="s">
        <v>1259</v>
      </c>
      <c r="C1712" s="4">
        <v>1122</v>
      </c>
      <c r="D1712" s="4"/>
      <c r="E1712" s="4">
        <v>343</v>
      </c>
      <c r="F1712" s="26"/>
      <c r="G1712" s="27">
        <f>K1710*8.5%/12</f>
        <v>283.89251587226175</v>
      </c>
      <c r="H1712" s="26"/>
      <c r="I1712" s="26">
        <v>0</v>
      </c>
      <c r="J1712" s="26"/>
      <c r="K1712" s="27">
        <f>K1710+C1712+E1712+G1712-I1712</f>
        <v>41827.835933132745</v>
      </c>
    </row>
    <row r="1713" spans="1:11" x14ac:dyDescent="0.25">
      <c r="A1713" s="26"/>
      <c r="B1713" s="22"/>
      <c r="C1713" s="4"/>
      <c r="D1713" s="4"/>
      <c r="E1713" s="4"/>
      <c r="F1713" s="26"/>
      <c r="G1713" s="27"/>
      <c r="H1713" s="26"/>
      <c r="I1713" s="26"/>
      <c r="J1713" s="26"/>
      <c r="K1713" s="27"/>
    </row>
    <row r="1714" spans="1:11" x14ac:dyDescent="0.25">
      <c r="A1714" s="26">
        <v>6</v>
      </c>
      <c r="B1714" s="22" t="s">
        <v>1260</v>
      </c>
      <c r="C1714" s="4"/>
      <c r="D1714" s="4"/>
      <c r="E1714" s="4"/>
      <c r="F1714" s="26"/>
      <c r="G1714" s="27"/>
      <c r="H1714" s="26"/>
      <c r="I1714" s="26">
        <v>0</v>
      </c>
      <c r="J1714" s="26"/>
      <c r="K1714" s="27">
        <f>K1712+C1714+E1714+G1714-I1714</f>
        <v>41827.835933132745</v>
      </c>
    </row>
    <row r="1715" spans="1:11" x14ac:dyDescent="0.25">
      <c r="A1715" s="26"/>
      <c r="B1715" s="22"/>
      <c r="C1715" s="4"/>
      <c r="D1715" s="4"/>
      <c r="E1715" s="4"/>
      <c r="F1715" s="26"/>
      <c r="G1715" s="27"/>
      <c r="H1715" s="26"/>
      <c r="I1715" s="26"/>
      <c r="J1715" s="26"/>
      <c r="K1715" s="27"/>
    </row>
    <row r="1716" spans="1:11" x14ac:dyDescent="0.25">
      <c r="A1716" s="26">
        <v>7</v>
      </c>
      <c r="B1716" s="22" t="s">
        <v>1261</v>
      </c>
      <c r="C1716" s="4"/>
      <c r="D1716" s="4"/>
      <c r="E1716" s="4"/>
      <c r="F1716" s="26"/>
      <c r="G1716" s="27"/>
      <c r="H1716" s="26"/>
      <c r="I1716" s="26">
        <v>0</v>
      </c>
      <c r="J1716" s="26"/>
      <c r="K1716" s="27">
        <f>K1714+C1716+E1716+G1716-I1716</f>
        <v>41827.835933132745</v>
      </c>
    </row>
    <row r="1717" spans="1:11" x14ac:dyDescent="0.25">
      <c r="A1717" s="26"/>
      <c r="B1717" s="22"/>
      <c r="C1717" s="4"/>
      <c r="D1717" s="4"/>
      <c r="E1717" s="4"/>
      <c r="F1717" s="26"/>
      <c r="G1717" s="27"/>
      <c r="H1717" s="26"/>
      <c r="I1717" s="26"/>
      <c r="J1717" s="26"/>
      <c r="K1717" s="27"/>
    </row>
    <row r="1718" spans="1:11" x14ac:dyDescent="0.25">
      <c r="A1718" s="26">
        <v>8</v>
      </c>
      <c r="B1718" s="22" t="s">
        <v>1262</v>
      </c>
      <c r="C1718" s="4"/>
      <c r="D1718" s="4"/>
      <c r="E1718" s="4"/>
      <c r="F1718" s="26"/>
      <c r="G1718" s="27"/>
      <c r="H1718" s="26"/>
      <c r="I1718" s="26">
        <v>0</v>
      </c>
      <c r="J1718" s="26"/>
      <c r="K1718" s="27">
        <f>K1716+C1718+E1718+G1718-I1718</f>
        <v>41827.835933132745</v>
      </c>
    </row>
    <row r="1719" spans="1:11" x14ac:dyDescent="0.25">
      <c r="A1719" s="26"/>
      <c r="B1719" s="22"/>
      <c r="C1719" s="4"/>
      <c r="D1719" s="4"/>
      <c r="E1719" s="4"/>
      <c r="F1719" s="26"/>
      <c r="G1719" s="27"/>
      <c r="H1719" s="26"/>
      <c r="I1719" s="26"/>
      <c r="J1719" s="26"/>
      <c r="K1719" s="27"/>
    </row>
    <row r="1720" spans="1:11" x14ac:dyDescent="0.25">
      <c r="A1720" s="26">
        <v>9</v>
      </c>
      <c r="B1720" s="22" t="s">
        <v>1263</v>
      </c>
      <c r="C1720" s="4"/>
      <c r="D1720" s="4"/>
      <c r="E1720" s="4"/>
      <c r="F1720" s="26"/>
      <c r="G1720" s="27"/>
      <c r="H1720" s="26"/>
      <c r="I1720" s="26">
        <v>0</v>
      </c>
      <c r="J1720" s="26"/>
      <c r="K1720" s="27">
        <f>K1718+C1720+E1720+G1720-I1720</f>
        <v>41827.835933132745</v>
      </c>
    </row>
    <row r="1721" spans="1:11" x14ac:dyDescent="0.25">
      <c r="A1721" s="26"/>
      <c r="B1721" s="22"/>
      <c r="C1721" s="4"/>
      <c r="D1721" s="4"/>
      <c r="E1721" s="4"/>
      <c r="F1721" s="26"/>
      <c r="G1721" s="27"/>
      <c r="H1721" s="26"/>
      <c r="I1721" s="26"/>
      <c r="J1721" s="26"/>
      <c r="K1721" s="27"/>
    </row>
    <row r="1722" spans="1:11" x14ac:dyDescent="0.25">
      <c r="A1722" s="26">
        <v>10</v>
      </c>
      <c r="B1722" s="22" t="s">
        <v>1264</v>
      </c>
      <c r="C1722" s="4"/>
      <c r="D1722" s="4"/>
      <c r="E1722" s="4"/>
      <c r="F1722" s="26"/>
      <c r="G1722" s="27"/>
      <c r="H1722" s="26"/>
      <c r="I1722" s="26">
        <v>0</v>
      </c>
      <c r="J1722" s="26"/>
      <c r="K1722" s="27">
        <f>K1720+C1722+E1722+G1722-I1722</f>
        <v>41827.835933132745</v>
      </c>
    </row>
    <row r="1723" spans="1:11" x14ac:dyDescent="0.25">
      <c r="A1723" s="26"/>
      <c r="B1723" s="22"/>
      <c r="C1723" s="4"/>
      <c r="D1723" s="4"/>
      <c r="E1723" s="4"/>
      <c r="F1723" s="26"/>
      <c r="G1723" s="27"/>
      <c r="H1723" s="26"/>
      <c r="I1723" s="26"/>
      <c r="J1723" s="26"/>
      <c r="K1723" s="27"/>
    </row>
    <row r="1724" spans="1:11" x14ac:dyDescent="0.25">
      <c r="A1724" s="26">
        <v>11</v>
      </c>
      <c r="B1724" s="22" t="s">
        <v>1265</v>
      </c>
      <c r="C1724" s="4"/>
      <c r="D1724" s="4"/>
      <c r="E1724" s="4"/>
      <c r="F1724" s="26"/>
      <c r="G1724" s="27"/>
      <c r="H1724" s="26"/>
      <c r="I1724" s="26">
        <v>0</v>
      </c>
      <c r="J1724" s="26"/>
      <c r="K1724" s="27">
        <f>K1722+C1724+E1724+G1724-I1724</f>
        <v>41827.835933132745</v>
      </c>
    </row>
    <row r="1725" spans="1:11" x14ac:dyDescent="0.25">
      <c r="A1725" s="26"/>
      <c r="B1725" s="22"/>
      <c r="C1725" s="4"/>
      <c r="D1725" s="4"/>
      <c r="E1725" s="4"/>
      <c r="F1725" s="26"/>
      <c r="G1725" s="27"/>
      <c r="H1725" s="26"/>
      <c r="I1725" s="26"/>
      <c r="J1725" s="26"/>
      <c r="K1725" s="27"/>
    </row>
    <row r="1726" spans="1:11" x14ac:dyDescent="0.25">
      <c r="A1726" s="26">
        <v>12</v>
      </c>
      <c r="B1726" s="22" t="s">
        <v>1266</v>
      </c>
      <c r="C1726" s="4"/>
      <c r="D1726" s="4"/>
      <c r="E1726" s="4"/>
      <c r="F1726" s="26"/>
      <c r="G1726" s="27"/>
      <c r="H1726" s="26"/>
      <c r="I1726" s="26">
        <v>0</v>
      </c>
      <c r="J1726" s="26"/>
      <c r="K1726" s="27">
        <f>K1724+C1726+E1726+G1726-I1726</f>
        <v>41827.835933132745</v>
      </c>
    </row>
    <row r="1727" spans="1:11" x14ac:dyDescent="0.25">
      <c r="A1727" s="26"/>
      <c r="B1727" s="22"/>
      <c r="C1727" s="4"/>
      <c r="D1727" s="4"/>
      <c r="E1727" s="4"/>
      <c r="F1727" s="26"/>
      <c r="G1727" s="27"/>
      <c r="H1727" s="26"/>
      <c r="I1727" s="26"/>
      <c r="J1727" s="26"/>
      <c r="K1727" s="27"/>
    </row>
    <row r="1728" spans="1:11" x14ac:dyDescent="0.25">
      <c r="A1728" s="26"/>
      <c r="B1728" s="22"/>
      <c r="C1728" s="6">
        <f>SUM(C1704:C1727)</f>
        <v>5508</v>
      </c>
      <c r="D1728" s="6"/>
      <c r="E1728" s="6">
        <f>SUM(E1704:E1727)</f>
        <v>1684</v>
      </c>
      <c r="F1728" s="28"/>
      <c r="G1728" s="6">
        <f>SUM(G1704:G1727)</f>
        <v>1995.1459331327444</v>
      </c>
      <c r="H1728" s="28"/>
      <c r="I1728" s="6">
        <f>SUM(I1704:I1727)</f>
        <v>25000</v>
      </c>
      <c r="J1728" s="26"/>
      <c r="K1728" s="27"/>
    </row>
    <row r="1729" spans="1:22" x14ac:dyDescent="0.25">
      <c r="A1729" s="24"/>
      <c r="B1729" s="22"/>
      <c r="C1729" s="26"/>
      <c r="D1729" s="26"/>
      <c r="E1729" s="26"/>
      <c r="F1729" s="26"/>
      <c r="G1729" s="26"/>
      <c r="H1729" s="26"/>
      <c r="I1729" s="26"/>
      <c r="J1729" s="26"/>
      <c r="K1729" s="26"/>
    </row>
    <row r="1730" spans="1:22" x14ac:dyDescent="0.25">
      <c r="A1730" s="24"/>
      <c r="B1730" s="22" t="s">
        <v>173</v>
      </c>
      <c r="C1730" s="29">
        <f>C1728+C1702</f>
        <v>43898</v>
      </c>
      <c r="D1730" s="28"/>
      <c r="E1730" s="29">
        <f>E1728+E1702</f>
        <v>13418</v>
      </c>
      <c r="F1730" s="28"/>
      <c r="G1730" s="29">
        <f>G1728+G1702</f>
        <v>9511.8359331327447</v>
      </c>
      <c r="H1730" s="28"/>
      <c r="I1730" s="29">
        <f>I1728+I1702</f>
        <v>25000</v>
      </c>
      <c r="J1730" s="28"/>
      <c r="K1730" s="30">
        <f>C1730+E1730+G1730-I1730</f>
        <v>41827.835933132737</v>
      </c>
    </row>
    <row r="1731" spans="1:22" ht="28.5" x14ac:dyDescent="0.25">
      <c r="A1731" s="24"/>
      <c r="B1731" s="22" t="s">
        <v>1281</v>
      </c>
      <c r="C1731" s="26"/>
      <c r="D1731" s="26"/>
      <c r="E1731" s="26"/>
      <c r="F1731" s="26"/>
      <c r="G1731" s="26"/>
      <c r="H1731" s="26"/>
      <c r="I1731" s="26"/>
      <c r="J1731" s="26"/>
      <c r="K1731" s="26"/>
    </row>
    <row r="1732" spans="1:22" x14ac:dyDescent="0.25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</row>
    <row r="1733" spans="1:22" x14ac:dyDescent="0.25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</row>
    <row r="1734" spans="1:22" x14ac:dyDescent="0.25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</row>
    <row r="1735" spans="1:22" x14ac:dyDescent="0.25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</row>
    <row r="1736" spans="1:22" x14ac:dyDescent="0.25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</row>
    <row r="1737" spans="1:22" ht="15.75" x14ac:dyDescent="0.25">
      <c r="A1737" s="16"/>
      <c r="B1737" s="17" t="s">
        <v>174</v>
      </c>
      <c r="C1737" s="17"/>
      <c r="D1737" s="17"/>
      <c r="E1737" s="16"/>
      <c r="F1737" s="16"/>
      <c r="G1737" s="16"/>
      <c r="H1737" s="16"/>
      <c r="I1737" s="16"/>
      <c r="J1737" s="16"/>
      <c r="K1737" s="16"/>
      <c r="M1737" s="17" t="s">
        <v>174</v>
      </c>
      <c r="N1737" s="17"/>
      <c r="O1737" s="17"/>
      <c r="P1737" s="16"/>
      <c r="Q1737" s="16"/>
      <c r="R1737" s="16"/>
      <c r="S1737" s="16"/>
      <c r="T1737" s="16"/>
      <c r="U1737" s="16"/>
      <c r="V1737" s="16"/>
    </row>
    <row r="1738" spans="1:22" ht="15.75" x14ac:dyDescent="0.25">
      <c r="A1738" s="16"/>
      <c r="B1738" s="109" t="s">
        <v>175</v>
      </c>
      <c r="C1738" s="109"/>
      <c r="D1738" s="109"/>
      <c r="E1738" s="16"/>
      <c r="F1738" s="16"/>
      <c r="G1738" s="16"/>
      <c r="H1738" s="16"/>
      <c r="I1738" s="16"/>
      <c r="J1738" s="16"/>
      <c r="K1738" s="16"/>
      <c r="M1738" s="109" t="s">
        <v>175</v>
      </c>
      <c r="N1738" s="109"/>
      <c r="O1738" s="109"/>
      <c r="P1738" s="16"/>
      <c r="Q1738" s="16"/>
      <c r="R1738" s="16"/>
      <c r="S1738" s="16"/>
      <c r="T1738" s="16"/>
      <c r="U1738" s="16"/>
      <c r="V1738" s="16"/>
    </row>
    <row r="1739" spans="1:22" ht="15.75" x14ac:dyDescent="0.25">
      <c r="A1739" s="16"/>
      <c r="B1739" s="17" t="s">
        <v>176</v>
      </c>
      <c r="C1739" s="17"/>
      <c r="D1739" s="17"/>
      <c r="E1739" s="16"/>
      <c r="F1739" s="16"/>
      <c r="G1739" s="16"/>
      <c r="H1739" s="16"/>
      <c r="I1739" s="16"/>
      <c r="J1739" s="16"/>
      <c r="K1739" s="16"/>
      <c r="M1739" s="17" t="s">
        <v>176</v>
      </c>
      <c r="N1739" s="17"/>
      <c r="O1739" s="17"/>
      <c r="P1739" s="16"/>
      <c r="Q1739" s="16"/>
      <c r="R1739" s="16"/>
      <c r="S1739" s="16"/>
      <c r="T1739" s="16"/>
      <c r="U1739" s="16"/>
      <c r="V1739" s="16"/>
    </row>
    <row r="1740" spans="1:22" ht="15.75" x14ac:dyDescent="0.25">
      <c r="A1740" s="16"/>
      <c r="B1740" s="17"/>
      <c r="C1740" s="17"/>
      <c r="D1740" s="17"/>
      <c r="E1740" s="16"/>
      <c r="F1740" s="16"/>
      <c r="G1740" s="16"/>
      <c r="H1740" s="16"/>
      <c r="I1740" s="16"/>
      <c r="J1740" s="16"/>
      <c r="K1740" s="16"/>
      <c r="M1740" s="17"/>
      <c r="N1740" s="17"/>
      <c r="O1740" s="17"/>
      <c r="P1740" s="16"/>
      <c r="Q1740" s="16"/>
      <c r="R1740" s="16"/>
      <c r="S1740" s="16"/>
      <c r="T1740" s="16"/>
      <c r="U1740" s="16"/>
      <c r="V1740" s="16"/>
    </row>
    <row r="1741" spans="1:22" x14ac:dyDescent="0.25">
      <c r="A1741" s="16"/>
      <c r="B1741" s="2" t="s">
        <v>287</v>
      </c>
      <c r="C1741" s="16"/>
      <c r="D1741" s="16"/>
      <c r="E1741" s="18" t="s">
        <v>179</v>
      </c>
      <c r="F1741" s="15"/>
      <c r="G1741" s="19" t="s">
        <v>180</v>
      </c>
      <c r="H1741" s="16"/>
      <c r="I1741" s="16" t="s">
        <v>178</v>
      </c>
      <c r="J1741" s="16"/>
      <c r="K1741" s="5" t="s">
        <v>133</v>
      </c>
      <c r="M1741" s="2" t="s">
        <v>287</v>
      </c>
      <c r="N1741" s="16"/>
      <c r="O1741" s="16"/>
      <c r="P1741" s="18" t="s">
        <v>179</v>
      </c>
      <c r="Q1741" s="15"/>
      <c r="R1741" s="19" t="s">
        <v>180</v>
      </c>
      <c r="S1741" s="16"/>
      <c r="T1741" s="16" t="s">
        <v>178</v>
      </c>
      <c r="U1741" s="16"/>
      <c r="V1741" s="5" t="s">
        <v>133</v>
      </c>
    </row>
    <row r="1742" spans="1:22" x14ac:dyDescent="0.25">
      <c r="A1742" s="16"/>
      <c r="B1742" s="16"/>
      <c r="C1742" s="16"/>
      <c r="D1742" s="16"/>
      <c r="E1742" s="11" t="s">
        <v>255</v>
      </c>
      <c r="F1742" s="20"/>
      <c r="G1742" s="11" t="s">
        <v>261</v>
      </c>
      <c r="H1742" s="16"/>
      <c r="I1742" s="16"/>
      <c r="J1742" s="16"/>
      <c r="K1742" s="16"/>
      <c r="M1742" s="16"/>
      <c r="N1742" s="16"/>
      <c r="O1742" s="16"/>
      <c r="P1742" s="11" t="s">
        <v>255</v>
      </c>
      <c r="Q1742" s="20"/>
      <c r="R1742" s="11" t="s">
        <v>261</v>
      </c>
      <c r="S1742" s="16"/>
      <c r="T1742" s="16"/>
      <c r="U1742" s="16"/>
      <c r="V1742" s="16"/>
    </row>
    <row r="1743" spans="1:22" ht="57" x14ac:dyDescent="0.25">
      <c r="A1743" s="21" t="s">
        <v>74</v>
      </c>
      <c r="B1743" s="22" t="s">
        <v>168</v>
      </c>
      <c r="C1743" s="22" t="s">
        <v>64</v>
      </c>
      <c r="D1743" s="22"/>
      <c r="E1743" s="22" t="s">
        <v>164</v>
      </c>
      <c r="F1743" s="22"/>
      <c r="G1743" s="22" t="s">
        <v>165</v>
      </c>
      <c r="H1743" s="22"/>
      <c r="I1743" s="22" t="s">
        <v>166</v>
      </c>
      <c r="J1743" s="23"/>
      <c r="K1743" s="22" t="s">
        <v>167</v>
      </c>
    </row>
    <row r="1744" spans="1:22" x14ac:dyDescent="0.25">
      <c r="A1744" s="24"/>
      <c r="B1744" s="24"/>
      <c r="C1744" s="24"/>
      <c r="D1744" s="24"/>
      <c r="E1744" s="24"/>
      <c r="F1744" s="24"/>
      <c r="G1744" s="24"/>
      <c r="H1744" s="24"/>
      <c r="I1744" s="24"/>
      <c r="J1744" s="24"/>
      <c r="K1744" s="24"/>
    </row>
    <row r="1745" spans="1:11" x14ac:dyDescent="0.25">
      <c r="A1745" s="24"/>
      <c r="B1745" s="25" t="s">
        <v>169</v>
      </c>
      <c r="C1745" s="26">
        <v>35361</v>
      </c>
      <c r="D1745" s="26"/>
      <c r="E1745" s="26">
        <v>10810</v>
      </c>
      <c r="F1745" s="26"/>
      <c r="G1745" s="27">
        <v>6807.53</v>
      </c>
      <c r="H1745" s="26"/>
      <c r="I1745" s="26">
        <v>0</v>
      </c>
      <c r="J1745" s="26"/>
      <c r="K1745" s="27">
        <f>C1745+E1745+G1745-I1745</f>
        <v>52978.53</v>
      </c>
    </row>
    <row r="1746" spans="1:11" x14ac:dyDescent="0.25">
      <c r="A1746" s="26"/>
      <c r="B1746" s="24"/>
      <c r="C1746" s="26"/>
      <c r="D1746" s="26"/>
      <c r="E1746" s="26"/>
      <c r="F1746" s="26"/>
      <c r="G1746" s="26"/>
      <c r="H1746" s="26"/>
      <c r="I1746" s="26"/>
      <c r="J1746" s="26"/>
      <c r="K1746" s="26"/>
    </row>
    <row r="1747" spans="1:11" x14ac:dyDescent="0.25">
      <c r="A1747" s="26">
        <v>1</v>
      </c>
      <c r="B1747" s="22" t="s">
        <v>1255</v>
      </c>
      <c r="C1747" s="4">
        <v>1122</v>
      </c>
      <c r="D1747" s="4"/>
      <c r="E1747" s="4">
        <v>343</v>
      </c>
      <c r="F1747" s="26"/>
      <c r="G1747" s="27">
        <f>K1745*8.5%/12</f>
        <v>375.2645875</v>
      </c>
      <c r="H1747" s="26"/>
      <c r="I1747" s="26">
        <v>0</v>
      </c>
      <c r="J1747" s="26"/>
      <c r="K1747" s="27">
        <f>K1745+C1747+E1747+G1747-I1747</f>
        <v>54818.7945875</v>
      </c>
    </row>
    <row r="1748" spans="1:11" x14ac:dyDescent="0.25">
      <c r="A1748" s="26"/>
      <c r="B1748" s="22"/>
      <c r="C1748" s="26"/>
      <c r="D1748" s="26"/>
      <c r="E1748" s="26"/>
      <c r="F1748" s="26"/>
      <c r="G1748" s="26"/>
      <c r="H1748" s="26"/>
      <c r="I1748" s="26"/>
      <c r="J1748" s="26"/>
      <c r="K1748" s="26"/>
    </row>
    <row r="1749" spans="1:11" x14ac:dyDescent="0.25">
      <c r="A1749" s="26">
        <v>2</v>
      </c>
      <c r="B1749" s="22" t="s">
        <v>1256</v>
      </c>
      <c r="C1749" s="98">
        <v>1020</v>
      </c>
      <c r="D1749" s="4"/>
      <c r="E1749" s="98">
        <v>312</v>
      </c>
      <c r="F1749" s="26"/>
      <c r="G1749" s="27">
        <f>K1747*8.5%/12</f>
        <v>388.29979499479168</v>
      </c>
      <c r="H1749" s="26"/>
      <c r="I1749" s="26">
        <v>0</v>
      </c>
      <c r="J1749" s="26"/>
      <c r="K1749" s="27">
        <f>K1747+C1749+E1749+G1749-I1749</f>
        <v>56539.09438249479</v>
      </c>
    </row>
    <row r="1750" spans="1:11" x14ac:dyDescent="0.25">
      <c r="A1750" s="26"/>
      <c r="B1750" s="22"/>
      <c r="C1750" s="4"/>
      <c r="D1750" s="4"/>
      <c r="E1750" s="4"/>
      <c r="F1750" s="26"/>
      <c r="G1750" s="27"/>
      <c r="H1750" s="26"/>
      <c r="I1750" s="26"/>
      <c r="J1750" s="26"/>
      <c r="K1750" s="27"/>
    </row>
    <row r="1751" spans="1:11" x14ac:dyDescent="0.25">
      <c r="A1751" s="26">
        <v>3</v>
      </c>
      <c r="B1751" s="22" t="s">
        <v>1257</v>
      </c>
      <c r="C1751" s="4">
        <v>1122</v>
      </c>
      <c r="D1751" s="4"/>
      <c r="E1751" s="4">
        <v>343</v>
      </c>
      <c r="F1751" s="26"/>
      <c r="G1751" s="27">
        <f>K1749*8.5%/12</f>
        <v>400.48525187600484</v>
      </c>
      <c r="H1751" s="26"/>
      <c r="I1751" s="26">
        <v>0</v>
      </c>
      <c r="J1751" s="26"/>
      <c r="K1751" s="27">
        <f>K1749+C1751+E1751+G1751-I1751</f>
        <v>58404.579634370792</v>
      </c>
    </row>
    <row r="1752" spans="1:11" x14ac:dyDescent="0.25">
      <c r="A1752" s="26"/>
      <c r="B1752" s="22"/>
      <c r="C1752" s="4"/>
      <c r="D1752" s="4"/>
      <c r="E1752" s="4"/>
      <c r="F1752" s="26"/>
      <c r="G1752" s="27"/>
      <c r="H1752" s="26"/>
      <c r="I1752" s="26"/>
      <c r="J1752" s="26"/>
      <c r="K1752" s="27"/>
    </row>
    <row r="1753" spans="1:11" x14ac:dyDescent="0.25">
      <c r="A1753" s="26">
        <v>4</v>
      </c>
      <c r="B1753" s="22" t="s">
        <v>1258</v>
      </c>
      <c r="C1753" s="4">
        <v>1122</v>
      </c>
      <c r="D1753" s="4"/>
      <c r="E1753" s="4">
        <v>343</v>
      </c>
      <c r="F1753" s="26"/>
      <c r="G1753" s="27">
        <f>K1751*8.5%/12</f>
        <v>413.69910574345977</v>
      </c>
      <c r="H1753" s="26"/>
      <c r="I1753" s="26">
        <v>0</v>
      </c>
      <c r="J1753" s="26"/>
      <c r="K1753" s="27">
        <f>K1751+C1753+E1753+G1753-I1753</f>
        <v>60283.278740114249</v>
      </c>
    </row>
    <row r="1754" spans="1:11" x14ac:dyDescent="0.25">
      <c r="A1754" s="26"/>
      <c r="B1754" s="22"/>
      <c r="C1754" s="4"/>
      <c r="D1754" s="4"/>
      <c r="E1754" s="4"/>
      <c r="F1754" s="26"/>
      <c r="G1754" s="27"/>
      <c r="H1754" s="26"/>
      <c r="I1754" s="26"/>
      <c r="J1754" s="26"/>
      <c r="K1754" s="27"/>
    </row>
    <row r="1755" spans="1:11" x14ac:dyDescent="0.25">
      <c r="A1755" s="26">
        <v>5</v>
      </c>
      <c r="B1755" s="22" t="s">
        <v>1259</v>
      </c>
      <c r="C1755" s="4">
        <v>1122</v>
      </c>
      <c r="D1755" s="4"/>
      <c r="E1755" s="4">
        <v>343</v>
      </c>
      <c r="F1755" s="26"/>
      <c r="G1755" s="27">
        <f>K1753*8.5%/12</f>
        <v>427.00655774247593</v>
      </c>
      <c r="H1755" s="26"/>
      <c r="I1755" s="26">
        <v>0</v>
      </c>
      <c r="J1755" s="26"/>
      <c r="K1755" s="27">
        <f>K1753+C1755+E1755+G1755-I1755</f>
        <v>62175.285297856724</v>
      </c>
    </row>
    <row r="1756" spans="1:11" x14ac:dyDescent="0.25">
      <c r="A1756" s="26"/>
      <c r="B1756" s="22"/>
      <c r="C1756" s="4"/>
      <c r="D1756" s="4"/>
      <c r="E1756" s="4"/>
      <c r="F1756" s="26"/>
      <c r="G1756" s="27"/>
      <c r="H1756" s="26"/>
      <c r="I1756" s="26"/>
      <c r="J1756" s="26"/>
      <c r="K1756" s="27"/>
    </row>
    <row r="1757" spans="1:11" x14ac:dyDescent="0.25">
      <c r="A1757" s="26">
        <v>6</v>
      </c>
      <c r="B1757" s="22" t="s">
        <v>1260</v>
      </c>
      <c r="C1757" s="4"/>
      <c r="D1757" s="4"/>
      <c r="E1757" s="4"/>
      <c r="F1757" s="26"/>
      <c r="G1757" s="27"/>
      <c r="H1757" s="26"/>
      <c r="I1757" s="26">
        <v>0</v>
      </c>
      <c r="J1757" s="26"/>
      <c r="K1757" s="27">
        <f>K1755+C1757+E1757+G1757-I1757</f>
        <v>62175.285297856724</v>
      </c>
    </row>
    <row r="1758" spans="1:11" x14ac:dyDescent="0.25">
      <c r="A1758" s="26"/>
      <c r="B1758" s="22"/>
      <c r="C1758" s="4"/>
      <c r="D1758" s="4"/>
      <c r="E1758" s="4"/>
      <c r="F1758" s="26"/>
      <c r="G1758" s="27"/>
      <c r="H1758" s="26"/>
      <c r="I1758" s="26"/>
      <c r="J1758" s="26"/>
      <c r="K1758" s="27"/>
    </row>
    <row r="1759" spans="1:11" x14ac:dyDescent="0.25">
      <c r="A1759" s="26">
        <v>7</v>
      </c>
      <c r="B1759" s="22" t="s">
        <v>1261</v>
      </c>
      <c r="C1759" s="4"/>
      <c r="D1759" s="4"/>
      <c r="E1759" s="4"/>
      <c r="F1759" s="26"/>
      <c r="G1759" s="27"/>
      <c r="H1759" s="26"/>
      <c r="I1759" s="26">
        <v>0</v>
      </c>
      <c r="J1759" s="26"/>
      <c r="K1759" s="27">
        <f>K1757+C1759+E1759+G1759-I1759</f>
        <v>62175.285297856724</v>
      </c>
    </row>
    <row r="1760" spans="1:11" x14ac:dyDescent="0.25">
      <c r="A1760" s="26"/>
      <c r="B1760" s="22"/>
      <c r="C1760" s="4"/>
      <c r="D1760" s="4"/>
      <c r="E1760" s="4"/>
      <c r="F1760" s="26"/>
      <c r="G1760" s="27"/>
      <c r="H1760" s="26"/>
      <c r="I1760" s="26"/>
      <c r="J1760" s="26"/>
      <c r="K1760" s="27"/>
    </row>
    <row r="1761" spans="1:11" x14ac:dyDescent="0.25">
      <c r="A1761" s="26">
        <v>8</v>
      </c>
      <c r="B1761" s="22" t="s">
        <v>1262</v>
      </c>
      <c r="C1761" s="4"/>
      <c r="D1761" s="4"/>
      <c r="E1761" s="4"/>
      <c r="F1761" s="26"/>
      <c r="G1761" s="27"/>
      <c r="H1761" s="26"/>
      <c r="I1761" s="26">
        <v>0</v>
      </c>
      <c r="J1761" s="26"/>
      <c r="K1761" s="27">
        <f>K1759+C1761+E1761+G1761-I1761</f>
        <v>62175.285297856724</v>
      </c>
    </row>
    <row r="1762" spans="1:11" x14ac:dyDescent="0.25">
      <c r="A1762" s="26"/>
      <c r="B1762" s="22"/>
      <c r="C1762" s="4"/>
      <c r="D1762" s="4"/>
      <c r="E1762" s="4"/>
      <c r="F1762" s="26"/>
      <c r="G1762" s="27"/>
      <c r="H1762" s="26"/>
      <c r="I1762" s="26"/>
      <c r="J1762" s="26"/>
      <c r="K1762" s="27"/>
    </row>
    <row r="1763" spans="1:11" x14ac:dyDescent="0.25">
      <c r="A1763" s="26">
        <v>9</v>
      </c>
      <c r="B1763" s="22" t="s">
        <v>1263</v>
      </c>
      <c r="C1763" s="4"/>
      <c r="D1763" s="4"/>
      <c r="E1763" s="4"/>
      <c r="F1763" s="26"/>
      <c r="G1763" s="27"/>
      <c r="H1763" s="26"/>
      <c r="I1763" s="26">
        <v>0</v>
      </c>
      <c r="J1763" s="26"/>
      <c r="K1763" s="27">
        <f>K1761+C1763+E1763+G1763-I1763</f>
        <v>62175.285297856724</v>
      </c>
    </row>
    <row r="1764" spans="1:11" x14ac:dyDescent="0.25">
      <c r="A1764" s="26"/>
      <c r="B1764" s="22"/>
      <c r="C1764" s="4"/>
      <c r="D1764" s="4"/>
      <c r="E1764" s="4"/>
      <c r="F1764" s="26"/>
      <c r="G1764" s="27"/>
      <c r="H1764" s="26"/>
      <c r="I1764" s="26"/>
      <c r="J1764" s="26"/>
      <c r="K1764" s="27"/>
    </row>
    <row r="1765" spans="1:11" x14ac:dyDescent="0.25">
      <c r="A1765" s="26">
        <v>10</v>
      </c>
      <c r="B1765" s="22" t="s">
        <v>1264</v>
      </c>
      <c r="C1765" s="4"/>
      <c r="D1765" s="4"/>
      <c r="E1765" s="4"/>
      <c r="F1765" s="26"/>
      <c r="G1765" s="27"/>
      <c r="H1765" s="26"/>
      <c r="I1765" s="26">
        <v>0</v>
      </c>
      <c r="J1765" s="26"/>
      <c r="K1765" s="27">
        <f>K1763+C1765+E1765+G1765-I1765</f>
        <v>62175.285297856724</v>
      </c>
    </row>
    <row r="1766" spans="1:11" x14ac:dyDescent="0.25">
      <c r="A1766" s="26"/>
      <c r="B1766" s="22"/>
      <c r="C1766" s="4"/>
      <c r="D1766" s="4"/>
      <c r="E1766" s="4"/>
      <c r="F1766" s="26"/>
      <c r="G1766" s="27"/>
      <c r="H1766" s="26"/>
      <c r="I1766" s="26"/>
      <c r="J1766" s="26"/>
      <c r="K1766" s="27"/>
    </row>
    <row r="1767" spans="1:11" x14ac:dyDescent="0.25">
      <c r="A1767" s="26">
        <v>11</v>
      </c>
      <c r="B1767" s="22" t="s">
        <v>1265</v>
      </c>
      <c r="C1767" s="4"/>
      <c r="D1767" s="4"/>
      <c r="E1767" s="4"/>
      <c r="F1767" s="26"/>
      <c r="G1767" s="27"/>
      <c r="H1767" s="26"/>
      <c r="I1767" s="26">
        <v>0</v>
      </c>
      <c r="J1767" s="26"/>
      <c r="K1767" s="27">
        <f>K1765+C1767+E1767+G1767-I1767</f>
        <v>62175.285297856724</v>
      </c>
    </row>
    <row r="1768" spans="1:11" x14ac:dyDescent="0.25">
      <c r="A1768" s="26"/>
      <c r="B1768" s="22"/>
      <c r="C1768" s="4"/>
      <c r="D1768" s="4"/>
      <c r="E1768" s="4"/>
      <c r="F1768" s="26"/>
      <c r="G1768" s="27"/>
      <c r="H1768" s="26"/>
      <c r="I1768" s="26"/>
      <c r="J1768" s="26"/>
      <c r="K1768" s="27"/>
    </row>
    <row r="1769" spans="1:11" x14ac:dyDescent="0.25">
      <c r="A1769" s="26">
        <v>12</v>
      </c>
      <c r="B1769" s="22" t="s">
        <v>1266</v>
      </c>
      <c r="C1769" s="4"/>
      <c r="D1769" s="4"/>
      <c r="E1769" s="4"/>
      <c r="F1769" s="26"/>
      <c r="G1769" s="27"/>
      <c r="H1769" s="26"/>
      <c r="I1769" s="26">
        <v>0</v>
      </c>
      <c r="J1769" s="26"/>
      <c r="K1769" s="27">
        <f>K1767+C1769+E1769+G1769-I1769</f>
        <v>62175.285297856724</v>
      </c>
    </row>
    <row r="1770" spans="1:11" x14ac:dyDescent="0.25">
      <c r="A1770" s="26"/>
      <c r="B1770" s="22"/>
      <c r="C1770" s="4"/>
      <c r="D1770" s="4"/>
      <c r="E1770" s="4"/>
      <c r="F1770" s="26"/>
      <c r="G1770" s="27"/>
      <c r="H1770" s="26"/>
      <c r="I1770" s="26"/>
      <c r="J1770" s="26"/>
      <c r="K1770" s="27"/>
    </row>
    <row r="1771" spans="1:11" x14ac:dyDescent="0.25">
      <c r="A1771" s="26"/>
      <c r="B1771" s="22"/>
      <c r="C1771" s="6">
        <f>SUM(C1747:C1770)</f>
        <v>5508</v>
      </c>
      <c r="D1771" s="6"/>
      <c r="E1771" s="6">
        <f>SUM(E1747:E1770)</f>
        <v>1684</v>
      </c>
      <c r="F1771" s="28"/>
      <c r="G1771" s="6">
        <f>SUM(G1747:G1770)</f>
        <v>2004.7552978567323</v>
      </c>
      <c r="H1771" s="28"/>
      <c r="I1771" s="6">
        <f>SUM(I1747:I1770)</f>
        <v>0</v>
      </c>
      <c r="J1771" s="26"/>
      <c r="K1771" s="27"/>
    </row>
    <row r="1772" spans="1:11" x14ac:dyDescent="0.25">
      <c r="A1772" s="24"/>
      <c r="B1772" s="22"/>
      <c r="C1772" s="26"/>
      <c r="D1772" s="26"/>
      <c r="E1772" s="26"/>
      <c r="F1772" s="26"/>
      <c r="G1772" s="26"/>
      <c r="H1772" s="26"/>
      <c r="I1772" s="26"/>
      <c r="J1772" s="26"/>
      <c r="K1772" s="26"/>
    </row>
    <row r="1773" spans="1:11" x14ac:dyDescent="0.25">
      <c r="A1773" s="24"/>
      <c r="B1773" s="22" t="s">
        <v>173</v>
      </c>
      <c r="C1773" s="29">
        <f>C1771+C1745</f>
        <v>40869</v>
      </c>
      <c r="D1773" s="28"/>
      <c r="E1773" s="29">
        <f>E1771+E1745</f>
        <v>12494</v>
      </c>
      <c r="F1773" s="28"/>
      <c r="G1773" s="29">
        <f>G1771+G1745</f>
        <v>8812.2852978567316</v>
      </c>
      <c r="H1773" s="28"/>
      <c r="I1773" s="29">
        <f>I1771+I1745</f>
        <v>0</v>
      </c>
      <c r="J1773" s="28"/>
      <c r="K1773" s="30">
        <f>C1773+E1773+G1773-I1773</f>
        <v>62175.285297856732</v>
      </c>
    </row>
    <row r="1774" spans="1:11" x14ac:dyDescent="0.25">
      <c r="A1774" s="24"/>
      <c r="B1774" s="22"/>
      <c r="C1774" s="26"/>
      <c r="D1774" s="26"/>
      <c r="E1774" s="26"/>
      <c r="F1774" s="26"/>
      <c r="G1774" s="26"/>
      <c r="H1774" s="26"/>
      <c r="I1774" s="26"/>
      <c r="J1774" s="26"/>
      <c r="K1774" s="26"/>
    </row>
    <row r="1775" spans="1:11" x14ac:dyDescent="0.25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</row>
    <row r="1776" spans="1:11" x14ac:dyDescent="0.25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</row>
    <row r="1777" spans="1:11" x14ac:dyDescent="0.25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</row>
    <row r="1778" spans="1:11" x14ac:dyDescent="0.25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</row>
    <row r="1779" spans="1:11" x14ac:dyDescent="0.25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</row>
    <row r="1780" spans="1:11" x14ac:dyDescent="0.25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</row>
    <row r="1781" spans="1:11" x14ac:dyDescent="0.25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</row>
    <row r="1782" spans="1:11" x14ac:dyDescent="0.25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</row>
    <row r="1783" spans="1:11" x14ac:dyDescent="0.25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</row>
    <row r="1784" spans="1:11" ht="15.75" x14ac:dyDescent="0.25">
      <c r="A1784" s="16"/>
      <c r="B1784" s="17" t="s">
        <v>174</v>
      </c>
      <c r="C1784" s="17"/>
      <c r="D1784" s="17"/>
      <c r="E1784" s="16"/>
      <c r="F1784" s="16"/>
      <c r="G1784" s="16"/>
      <c r="H1784" s="16"/>
      <c r="I1784" s="16"/>
      <c r="J1784" s="16"/>
      <c r="K1784" s="16"/>
    </row>
    <row r="1785" spans="1:11" ht="15.75" x14ac:dyDescent="0.25">
      <c r="A1785" s="16"/>
      <c r="B1785" s="109" t="s">
        <v>175</v>
      </c>
      <c r="C1785" s="109"/>
      <c r="D1785" s="109"/>
      <c r="E1785" s="16"/>
      <c r="F1785" s="16"/>
      <c r="G1785" s="16"/>
      <c r="H1785" s="16"/>
      <c r="I1785" s="16"/>
      <c r="J1785" s="16"/>
      <c r="K1785" s="16"/>
    </row>
    <row r="1786" spans="1:11" ht="15.75" x14ac:dyDescent="0.25">
      <c r="A1786" s="16"/>
      <c r="B1786" s="17" t="s">
        <v>176</v>
      </c>
      <c r="C1786" s="17"/>
      <c r="D1786" s="17"/>
      <c r="E1786" s="16"/>
      <c r="F1786" s="16"/>
      <c r="G1786" s="16"/>
      <c r="H1786" s="16"/>
      <c r="I1786" s="16"/>
      <c r="J1786" s="16"/>
      <c r="K1786" s="16"/>
    </row>
    <row r="1787" spans="1:11" ht="15.75" x14ac:dyDescent="0.25">
      <c r="A1787" s="16"/>
      <c r="B1787" s="17"/>
      <c r="C1787" s="17"/>
      <c r="D1787" s="17"/>
      <c r="E1787" s="16"/>
      <c r="F1787" s="16"/>
      <c r="G1787" s="16"/>
      <c r="H1787" s="16"/>
      <c r="I1787" s="16"/>
      <c r="J1787" s="16"/>
      <c r="K1787" s="16"/>
    </row>
    <row r="1788" spans="1:11" x14ac:dyDescent="0.25">
      <c r="A1788" s="16"/>
      <c r="B1788" s="2" t="s">
        <v>1242</v>
      </c>
      <c r="C1788" s="16"/>
      <c r="D1788" s="16"/>
      <c r="E1788" s="18" t="s">
        <v>179</v>
      </c>
      <c r="F1788" s="15"/>
      <c r="G1788" s="19" t="s">
        <v>180</v>
      </c>
      <c r="H1788" s="16"/>
      <c r="I1788" s="16" t="s">
        <v>178</v>
      </c>
      <c r="J1788" s="16"/>
      <c r="K1788" s="5" t="s">
        <v>127</v>
      </c>
    </row>
    <row r="1789" spans="1:11" x14ac:dyDescent="0.25">
      <c r="A1789" s="16"/>
      <c r="B1789" s="16"/>
      <c r="C1789" s="16"/>
      <c r="D1789" s="16"/>
      <c r="E1789" s="11" t="s">
        <v>258</v>
      </c>
      <c r="F1789" s="20"/>
      <c r="G1789" s="11" t="s">
        <v>259</v>
      </c>
      <c r="H1789" s="16"/>
      <c r="I1789" s="16"/>
      <c r="J1789" s="16"/>
      <c r="K1789" s="16"/>
    </row>
    <row r="1790" spans="1:11" ht="57" x14ac:dyDescent="0.25">
      <c r="A1790" s="21" t="s">
        <v>74</v>
      </c>
      <c r="B1790" s="22" t="s">
        <v>168</v>
      </c>
      <c r="C1790" s="22" t="s">
        <v>64</v>
      </c>
      <c r="D1790" s="22"/>
      <c r="E1790" s="22" t="s">
        <v>164</v>
      </c>
      <c r="F1790" s="22"/>
      <c r="G1790" s="22" t="s">
        <v>165</v>
      </c>
      <c r="H1790" s="22"/>
      <c r="I1790" s="22" t="s">
        <v>166</v>
      </c>
      <c r="J1790" s="23"/>
      <c r="K1790" s="22" t="s">
        <v>167</v>
      </c>
    </row>
    <row r="1791" spans="1:11" x14ac:dyDescent="0.25">
      <c r="A1791" s="24"/>
      <c r="B1791" s="24"/>
      <c r="C1791" s="24"/>
      <c r="D1791" s="24"/>
      <c r="E1791" s="24"/>
      <c r="F1791" s="24"/>
      <c r="G1791" s="24"/>
      <c r="H1791" s="24"/>
      <c r="I1791" s="24"/>
      <c r="J1791" s="24"/>
      <c r="K1791" s="24"/>
    </row>
    <row r="1792" spans="1:11" x14ac:dyDescent="0.25">
      <c r="A1792" s="24"/>
      <c r="B1792" s="25" t="s">
        <v>169</v>
      </c>
      <c r="C1792" s="26">
        <v>26808</v>
      </c>
      <c r="D1792" s="26"/>
      <c r="E1792" s="26">
        <v>8192</v>
      </c>
      <c r="F1792" s="26"/>
      <c r="G1792" s="27">
        <v>3904.16</v>
      </c>
      <c r="H1792" s="26"/>
      <c r="I1792" s="26">
        <v>0</v>
      </c>
      <c r="J1792" s="26"/>
      <c r="K1792" s="27">
        <f>C1792+E1792+G1792-I1792</f>
        <v>38904.160000000003</v>
      </c>
    </row>
    <row r="1793" spans="1:11" x14ac:dyDescent="0.25">
      <c r="A1793" s="26"/>
      <c r="B1793" s="24"/>
      <c r="C1793" s="26"/>
      <c r="D1793" s="26"/>
      <c r="E1793" s="26"/>
      <c r="F1793" s="26"/>
      <c r="G1793" s="26"/>
      <c r="H1793" s="26"/>
      <c r="I1793" s="26"/>
      <c r="J1793" s="26"/>
      <c r="K1793" s="26"/>
    </row>
    <row r="1794" spans="1:11" x14ac:dyDescent="0.25">
      <c r="A1794" s="26">
        <v>1</v>
      </c>
      <c r="B1794" s="22" t="s">
        <v>1255</v>
      </c>
      <c r="C1794" s="4">
        <v>1020</v>
      </c>
      <c r="D1794" s="4"/>
      <c r="E1794" s="4">
        <v>312</v>
      </c>
      <c r="F1794" s="26"/>
      <c r="G1794" s="27">
        <f>K1792*8.5%/12</f>
        <v>275.57113333333336</v>
      </c>
      <c r="H1794" s="26"/>
      <c r="I1794" s="26">
        <v>0</v>
      </c>
      <c r="J1794" s="26"/>
      <c r="K1794" s="27">
        <f>K1792+C1794+E1794+G1794-I1794</f>
        <v>40511.731133333335</v>
      </c>
    </row>
    <row r="1795" spans="1:11" x14ac:dyDescent="0.25">
      <c r="A1795" s="26"/>
      <c r="B1795" s="22"/>
      <c r="C1795" s="26"/>
      <c r="D1795" s="26"/>
      <c r="E1795" s="26"/>
      <c r="F1795" s="26"/>
      <c r="G1795" s="26"/>
      <c r="H1795" s="26"/>
      <c r="I1795" s="26"/>
      <c r="J1795" s="26"/>
      <c r="K1795" s="26"/>
    </row>
    <row r="1796" spans="1:11" x14ac:dyDescent="0.25">
      <c r="A1796" s="26">
        <v>2</v>
      </c>
      <c r="B1796" s="22" t="s">
        <v>1256</v>
      </c>
      <c r="C1796" s="98">
        <v>1020</v>
      </c>
      <c r="D1796" s="4"/>
      <c r="E1796" s="98">
        <v>312</v>
      </c>
      <c r="F1796" s="26"/>
      <c r="G1796" s="27">
        <f>K1794*8.5%/12</f>
        <v>286.9580955277778</v>
      </c>
      <c r="H1796" s="26"/>
      <c r="I1796" s="26">
        <v>0</v>
      </c>
      <c r="J1796" s="26"/>
      <c r="K1796" s="27">
        <f>K1794+C1796+E1796+G1796-I1796</f>
        <v>42130.689228861112</v>
      </c>
    </row>
    <row r="1797" spans="1:11" x14ac:dyDescent="0.25">
      <c r="A1797" s="26"/>
      <c r="B1797" s="22"/>
      <c r="C1797" s="4"/>
      <c r="D1797" s="4"/>
      <c r="E1797" s="4"/>
      <c r="F1797" s="26"/>
      <c r="G1797" s="27"/>
      <c r="H1797" s="26"/>
      <c r="I1797" s="26"/>
      <c r="J1797" s="26"/>
      <c r="K1797" s="27"/>
    </row>
    <row r="1798" spans="1:11" x14ac:dyDescent="0.25">
      <c r="A1798" s="26">
        <v>3</v>
      </c>
      <c r="B1798" s="22" t="s">
        <v>1257</v>
      </c>
      <c r="C1798" s="4">
        <v>1020</v>
      </c>
      <c r="D1798" s="4"/>
      <c r="E1798" s="4">
        <v>312</v>
      </c>
      <c r="F1798" s="26"/>
      <c r="G1798" s="27">
        <f>K1796*8.5%/12</f>
        <v>298.42571537109956</v>
      </c>
      <c r="H1798" s="26"/>
      <c r="I1798" s="26">
        <v>0</v>
      </c>
      <c r="J1798" s="26"/>
      <c r="K1798" s="27">
        <f>K1796+C1798+E1798+G1798-I1798</f>
        <v>43761.114944232213</v>
      </c>
    </row>
    <row r="1799" spans="1:11" x14ac:dyDescent="0.25">
      <c r="A1799" s="26"/>
      <c r="B1799" s="22"/>
      <c r="C1799" s="4"/>
      <c r="D1799" s="4"/>
      <c r="E1799" s="4"/>
      <c r="F1799" s="26"/>
      <c r="G1799" s="27"/>
      <c r="H1799" s="26"/>
      <c r="I1799" s="26"/>
      <c r="J1799" s="26"/>
      <c r="K1799" s="27"/>
    </row>
    <row r="1800" spans="1:11" x14ac:dyDescent="0.25">
      <c r="A1800" s="26">
        <v>4</v>
      </c>
      <c r="B1800" s="22" t="s">
        <v>1258</v>
      </c>
      <c r="C1800" s="4">
        <v>1122</v>
      </c>
      <c r="D1800" s="4"/>
      <c r="E1800" s="4">
        <v>343</v>
      </c>
      <c r="F1800" s="26"/>
      <c r="G1800" s="27">
        <f>K1798*8.5%/12</f>
        <v>309.97456418831155</v>
      </c>
      <c r="H1800" s="26"/>
      <c r="I1800" s="26">
        <v>0</v>
      </c>
      <c r="J1800" s="26"/>
      <c r="K1800" s="27">
        <f>K1798+C1800+E1800+G1800-I1800</f>
        <v>45536.089508420526</v>
      </c>
    </row>
    <row r="1801" spans="1:11" x14ac:dyDescent="0.25">
      <c r="A1801" s="26"/>
      <c r="B1801" s="22"/>
      <c r="C1801" s="4"/>
      <c r="D1801" s="4"/>
      <c r="E1801" s="4"/>
      <c r="F1801" s="26"/>
      <c r="G1801" s="27"/>
      <c r="H1801" s="26"/>
      <c r="I1801" s="26"/>
      <c r="J1801" s="26"/>
      <c r="K1801" s="27"/>
    </row>
    <row r="1802" spans="1:11" x14ac:dyDescent="0.25">
      <c r="A1802" s="26">
        <v>5</v>
      </c>
      <c r="B1802" s="22" t="s">
        <v>1259</v>
      </c>
      <c r="C1802" s="108">
        <v>253</v>
      </c>
      <c r="D1802" s="4"/>
      <c r="E1802" s="4">
        <v>77</v>
      </c>
      <c r="F1802" s="26"/>
      <c r="G1802" s="27">
        <f>K1800*8.5%/12</f>
        <v>322.54730068464545</v>
      </c>
      <c r="H1802" s="26"/>
      <c r="I1802" s="26">
        <v>0</v>
      </c>
      <c r="J1802" s="26"/>
      <c r="K1802" s="27">
        <f>K1800+C1802+E1802+G1802-I1802</f>
        <v>46188.63680910517</v>
      </c>
    </row>
    <row r="1803" spans="1:11" x14ac:dyDescent="0.25">
      <c r="A1803" s="26"/>
      <c r="B1803" s="22"/>
      <c r="C1803" s="4"/>
      <c r="D1803" s="4"/>
      <c r="E1803" s="4"/>
      <c r="F1803" s="26"/>
      <c r="G1803" s="27"/>
      <c r="H1803" s="26"/>
      <c r="I1803" s="26"/>
      <c r="J1803" s="26"/>
      <c r="K1803" s="27"/>
    </row>
    <row r="1804" spans="1:11" x14ac:dyDescent="0.25">
      <c r="A1804" s="26"/>
      <c r="B1804" s="22"/>
      <c r="C1804" s="4"/>
      <c r="D1804" s="4"/>
      <c r="E1804" s="4"/>
      <c r="F1804" s="26"/>
      <c r="G1804" s="27"/>
      <c r="H1804" s="26"/>
      <c r="I1804" s="26"/>
      <c r="J1804" s="26"/>
      <c r="K1804" s="27"/>
    </row>
    <row r="1805" spans="1:11" x14ac:dyDescent="0.25">
      <c r="A1805" s="26"/>
      <c r="B1805" s="22"/>
      <c r="C1805" s="6">
        <f>SUM(C1794:C1804)</f>
        <v>4435</v>
      </c>
      <c r="D1805" s="6"/>
      <c r="E1805" s="6">
        <f>SUM(E1794:E1804)</f>
        <v>1356</v>
      </c>
      <c r="F1805" s="28"/>
      <c r="G1805" s="6">
        <f>SUM(G1794:G1804)</f>
        <v>1493.4768091051678</v>
      </c>
      <c r="H1805" s="28"/>
      <c r="I1805" s="6">
        <f>SUM(I1794:I1804)</f>
        <v>0</v>
      </c>
      <c r="J1805" s="26"/>
      <c r="K1805" s="27"/>
    </row>
    <row r="1806" spans="1:11" x14ac:dyDescent="0.25">
      <c r="A1806" s="24"/>
      <c r="B1806" s="22"/>
      <c r="C1806" s="26"/>
      <c r="D1806" s="26"/>
      <c r="E1806" s="26"/>
      <c r="F1806" s="26"/>
      <c r="G1806" s="26"/>
      <c r="H1806" s="26"/>
      <c r="I1806" s="26"/>
      <c r="J1806" s="26"/>
      <c r="K1806" s="26"/>
    </row>
    <row r="1807" spans="1:11" x14ac:dyDescent="0.25">
      <c r="A1807" s="24"/>
      <c r="B1807" s="22" t="s">
        <v>173</v>
      </c>
      <c r="C1807" s="29">
        <f>C1805+C1792</f>
        <v>31243</v>
      </c>
      <c r="D1807" s="28"/>
      <c r="E1807" s="29">
        <f>E1805+E1792</f>
        <v>9548</v>
      </c>
      <c r="F1807" s="28"/>
      <c r="G1807" s="29">
        <f>G1805+G1792</f>
        <v>5397.6368091051681</v>
      </c>
      <c r="H1807" s="28"/>
      <c r="I1807" s="29">
        <f>I1805+I1792</f>
        <v>0</v>
      </c>
      <c r="J1807" s="28"/>
      <c r="K1807" s="30">
        <f>C1807+E1807+G1807-I1807</f>
        <v>46188.63680910517</v>
      </c>
    </row>
    <row r="1808" spans="1:11" x14ac:dyDescent="0.25">
      <c r="A1808" s="24"/>
      <c r="B1808" s="22"/>
      <c r="C1808" s="26"/>
      <c r="D1808" s="26"/>
      <c r="E1808" s="26"/>
      <c r="F1808" s="26"/>
      <c r="G1808" s="26"/>
      <c r="H1808" s="26"/>
      <c r="I1808" s="26"/>
      <c r="J1808" s="26"/>
      <c r="K1808" s="26"/>
    </row>
    <row r="1809" spans="1:11" x14ac:dyDescent="0.25">
      <c r="A1809" s="16"/>
      <c r="B1809" s="16"/>
      <c r="C1809" s="16"/>
      <c r="D1809" s="16"/>
      <c r="E1809" s="16"/>
      <c r="F1809" s="16"/>
      <c r="G1809" s="16"/>
      <c r="H1809" s="16"/>
      <c r="I1809" s="16"/>
      <c r="J1809" s="16"/>
      <c r="K1809" s="16"/>
    </row>
    <row r="1810" spans="1:11" x14ac:dyDescent="0.25">
      <c r="A1810" s="16"/>
      <c r="B1810" s="16"/>
      <c r="C1810" s="16"/>
      <c r="D1810" s="16"/>
      <c r="E1810" s="16"/>
      <c r="F1810" s="16"/>
      <c r="G1810" s="16"/>
      <c r="H1810" s="16"/>
      <c r="I1810" s="16"/>
      <c r="J1810" s="16"/>
      <c r="K1810" s="16"/>
    </row>
    <row r="1811" spans="1:11" x14ac:dyDescent="0.25">
      <c r="A1811" s="16"/>
      <c r="B1811" s="16"/>
      <c r="C1811" s="16"/>
      <c r="D1811" s="16"/>
      <c r="E1811" s="16"/>
      <c r="F1811" s="16"/>
      <c r="G1811" s="16"/>
      <c r="H1811" s="16"/>
      <c r="I1811" s="16"/>
      <c r="J1811" s="16"/>
      <c r="K1811" s="16"/>
    </row>
    <row r="1812" spans="1:11" x14ac:dyDescent="0.25">
      <c r="A1812" s="16"/>
      <c r="B1812" s="16"/>
      <c r="C1812" s="16"/>
      <c r="D1812" s="16"/>
      <c r="E1812" s="16"/>
      <c r="F1812" s="16"/>
      <c r="G1812" s="16"/>
      <c r="H1812" s="16"/>
      <c r="I1812" s="16"/>
      <c r="J1812" s="16"/>
      <c r="K1812" s="16"/>
    </row>
    <row r="1813" spans="1:11" x14ac:dyDescent="0.25">
      <c r="A1813" s="16"/>
      <c r="B1813" s="16"/>
      <c r="C1813" s="16"/>
      <c r="D1813" s="16"/>
      <c r="E1813" s="16"/>
      <c r="F1813" s="16"/>
      <c r="G1813" s="16"/>
      <c r="H1813" s="16"/>
      <c r="I1813" s="16"/>
      <c r="J1813" s="16"/>
      <c r="K1813" s="16"/>
    </row>
    <row r="1814" spans="1:11" ht="15.75" x14ac:dyDescent="0.25">
      <c r="A1814" s="16"/>
      <c r="B1814" s="17" t="s">
        <v>174</v>
      </c>
      <c r="C1814" s="17"/>
      <c r="D1814" s="17"/>
      <c r="E1814" s="16"/>
      <c r="F1814" s="16"/>
      <c r="G1814" s="16"/>
      <c r="H1814" s="16"/>
      <c r="I1814" s="16"/>
      <c r="J1814" s="16"/>
      <c r="K1814" s="16"/>
    </row>
    <row r="1815" spans="1:11" ht="15.75" x14ac:dyDescent="0.25">
      <c r="A1815" s="16"/>
      <c r="B1815" s="109" t="s">
        <v>175</v>
      </c>
      <c r="C1815" s="109"/>
      <c r="D1815" s="109"/>
      <c r="E1815" s="16"/>
      <c r="F1815" s="16"/>
      <c r="G1815" s="16"/>
      <c r="H1815" s="16"/>
      <c r="I1815" s="16"/>
      <c r="J1815" s="16"/>
      <c r="K1815" s="16"/>
    </row>
    <row r="1816" spans="1:11" ht="15.75" x14ac:dyDescent="0.25">
      <c r="A1816" s="16"/>
      <c r="B1816" s="17" t="s">
        <v>176</v>
      </c>
      <c r="C1816" s="17"/>
      <c r="D1816" s="17"/>
      <c r="E1816" s="16"/>
      <c r="F1816" s="16"/>
      <c r="G1816" s="16"/>
      <c r="H1816" s="16"/>
      <c r="I1816" s="16"/>
      <c r="J1816" s="16"/>
      <c r="K1816" s="16"/>
    </row>
    <row r="1817" spans="1:11" ht="15.75" x14ac:dyDescent="0.25">
      <c r="A1817" s="16"/>
      <c r="B1817" s="17"/>
      <c r="C1817" s="17"/>
      <c r="D1817" s="17"/>
      <c r="E1817" s="16"/>
      <c r="F1817" s="16"/>
      <c r="G1817" s="16"/>
      <c r="H1817" s="16"/>
      <c r="I1817" s="16"/>
      <c r="J1817" s="16"/>
      <c r="K1817" s="16"/>
    </row>
    <row r="1818" spans="1:11" x14ac:dyDescent="0.25">
      <c r="A1818" s="16"/>
      <c r="B1818" s="2" t="s">
        <v>308</v>
      </c>
      <c r="C1818" s="16"/>
      <c r="D1818" s="16"/>
      <c r="E1818" s="38" t="s">
        <v>179</v>
      </c>
      <c r="F1818" s="39"/>
      <c r="G1818" s="40" t="s">
        <v>180</v>
      </c>
      <c r="H1818" s="16"/>
      <c r="I1818" s="16" t="s">
        <v>178</v>
      </c>
      <c r="J1818" s="16"/>
      <c r="K1818" s="5" t="s">
        <v>307</v>
      </c>
    </row>
    <row r="1819" spans="1:11" x14ac:dyDescent="0.25">
      <c r="A1819" s="16"/>
      <c r="B1819" s="16"/>
      <c r="C1819" s="16"/>
      <c r="D1819" s="16"/>
      <c r="E1819" s="41" t="s">
        <v>258</v>
      </c>
      <c r="F1819" s="42"/>
      <c r="G1819" s="41" t="s">
        <v>259</v>
      </c>
      <c r="H1819" s="16"/>
      <c r="I1819" s="16"/>
      <c r="J1819" s="16"/>
      <c r="K1819" s="16"/>
    </row>
    <row r="1820" spans="1:11" ht="57" x14ac:dyDescent="0.25">
      <c r="A1820" s="21" t="s">
        <v>74</v>
      </c>
      <c r="B1820" s="22" t="s">
        <v>168</v>
      </c>
      <c r="C1820" s="22" t="s">
        <v>64</v>
      </c>
      <c r="D1820" s="22"/>
      <c r="E1820" s="22" t="s">
        <v>164</v>
      </c>
      <c r="F1820" s="22"/>
      <c r="G1820" s="22" t="s">
        <v>165</v>
      </c>
      <c r="H1820" s="22"/>
      <c r="I1820" s="22" t="s">
        <v>166</v>
      </c>
      <c r="J1820" s="23"/>
      <c r="K1820" s="22" t="s">
        <v>167</v>
      </c>
    </row>
    <row r="1821" spans="1:11" x14ac:dyDescent="0.25">
      <c r="A1821" s="24"/>
      <c r="B1821" s="24"/>
      <c r="C1821" s="24"/>
      <c r="D1821" s="24"/>
      <c r="E1821" s="24"/>
      <c r="F1821" s="24"/>
      <c r="G1821" s="24"/>
      <c r="H1821" s="24"/>
      <c r="I1821" s="24"/>
      <c r="J1821" s="24"/>
      <c r="K1821" s="24"/>
    </row>
    <row r="1822" spans="1:11" x14ac:dyDescent="0.25">
      <c r="A1822" s="24"/>
      <c r="B1822" s="25" t="s">
        <v>169</v>
      </c>
      <c r="C1822" s="26">
        <v>6447</v>
      </c>
      <c r="D1822" s="26"/>
      <c r="E1822" s="26">
        <v>3796</v>
      </c>
      <c r="F1822" s="26"/>
      <c r="G1822" s="27">
        <v>1157.8699999999999</v>
      </c>
      <c r="H1822" s="26"/>
      <c r="I1822" s="26">
        <v>0</v>
      </c>
      <c r="J1822" s="26"/>
      <c r="K1822" s="27">
        <f>C1822+E1822+G1822-I1822</f>
        <v>11400.869999999999</v>
      </c>
    </row>
    <row r="1823" spans="1:11" x14ac:dyDescent="0.25">
      <c r="A1823" s="26"/>
      <c r="B1823" s="24"/>
      <c r="C1823" s="26"/>
      <c r="D1823" s="26"/>
      <c r="E1823" s="26"/>
      <c r="F1823" s="26"/>
      <c r="G1823" s="26"/>
      <c r="H1823" s="26"/>
      <c r="I1823" s="26"/>
      <c r="J1823" s="26"/>
      <c r="K1823" s="26"/>
    </row>
    <row r="1824" spans="1:11" x14ac:dyDescent="0.25">
      <c r="A1824" s="26">
        <v>1</v>
      </c>
      <c r="B1824" s="22" t="s">
        <v>1255</v>
      </c>
      <c r="C1824" s="4">
        <v>1122</v>
      </c>
      <c r="D1824" s="4"/>
      <c r="E1824" s="4">
        <v>343</v>
      </c>
      <c r="F1824" s="26"/>
      <c r="G1824" s="27">
        <f>K1822*8.5%/12</f>
        <v>80.756162500000002</v>
      </c>
      <c r="H1824" s="26"/>
      <c r="I1824" s="26">
        <v>0</v>
      </c>
      <c r="J1824" s="26"/>
      <c r="K1824" s="27">
        <f>K1822+C1824+E1824+G1824-I1824</f>
        <v>12946.626162499999</v>
      </c>
    </row>
    <row r="1825" spans="1:11" x14ac:dyDescent="0.25">
      <c r="A1825" s="26"/>
      <c r="B1825" s="22"/>
      <c r="C1825" s="26"/>
      <c r="D1825" s="26"/>
      <c r="E1825" s="26"/>
      <c r="F1825" s="26"/>
      <c r="G1825" s="26"/>
      <c r="H1825" s="26"/>
      <c r="I1825" s="26"/>
      <c r="J1825" s="26"/>
      <c r="K1825" s="26"/>
    </row>
    <row r="1826" spans="1:11" x14ac:dyDescent="0.25">
      <c r="A1826" s="26">
        <v>2</v>
      </c>
      <c r="B1826" s="22" t="s">
        <v>1256</v>
      </c>
      <c r="C1826" s="98">
        <v>1020</v>
      </c>
      <c r="D1826" s="4"/>
      <c r="E1826" s="98">
        <v>312</v>
      </c>
      <c r="F1826" s="26"/>
      <c r="G1826" s="27">
        <f>K1824*8.5%/12</f>
        <v>91.705268651041663</v>
      </c>
      <c r="H1826" s="26"/>
      <c r="I1826" s="26">
        <v>0</v>
      </c>
      <c r="J1826" s="26"/>
      <c r="K1826" s="27">
        <f>K1824+C1826+E1826+G1826-I1826</f>
        <v>14370.33143115104</v>
      </c>
    </row>
    <row r="1827" spans="1:11" x14ac:dyDescent="0.25">
      <c r="A1827" s="26"/>
      <c r="B1827" s="22"/>
      <c r="C1827" s="4"/>
      <c r="D1827" s="4"/>
      <c r="E1827" s="4"/>
      <c r="F1827" s="26"/>
      <c r="G1827" s="27"/>
      <c r="H1827" s="26"/>
      <c r="I1827" s="26"/>
      <c r="J1827" s="26"/>
      <c r="K1827" s="27"/>
    </row>
    <row r="1828" spans="1:11" x14ac:dyDescent="0.25">
      <c r="A1828" s="26">
        <v>3</v>
      </c>
      <c r="B1828" s="22" t="s">
        <v>1257</v>
      </c>
      <c r="C1828" s="4">
        <v>1122</v>
      </c>
      <c r="D1828" s="4"/>
      <c r="E1828" s="4">
        <v>343</v>
      </c>
      <c r="F1828" s="26"/>
      <c r="G1828" s="27">
        <f>K1826*8.5%/12</f>
        <v>101.78984763731988</v>
      </c>
      <c r="H1828" s="26"/>
      <c r="I1828" s="26">
        <v>0</v>
      </c>
      <c r="J1828" s="26"/>
      <c r="K1828" s="27">
        <f>K1826+C1828+E1828+G1828-I1828</f>
        <v>15937.12127878836</v>
      </c>
    </row>
    <row r="1829" spans="1:11" x14ac:dyDescent="0.25">
      <c r="A1829" s="26"/>
      <c r="B1829" s="22"/>
      <c r="C1829" s="4"/>
      <c r="D1829" s="4"/>
      <c r="E1829" s="4"/>
      <c r="F1829" s="26"/>
      <c r="G1829" s="27"/>
      <c r="H1829" s="26"/>
      <c r="I1829" s="26"/>
      <c r="J1829" s="26"/>
      <c r="K1829" s="27"/>
    </row>
    <row r="1830" spans="1:11" x14ac:dyDescent="0.25">
      <c r="A1830" s="26">
        <v>4</v>
      </c>
      <c r="B1830" s="22" t="s">
        <v>1258</v>
      </c>
      <c r="C1830" s="4">
        <v>1122</v>
      </c>
      <c r="D1830" s="4"/>
      <c r="E1830" s="4">
        <v>343</v>
      </c>
      <c r="F1830" s="26"/>
      <c r="G1830" s="27">
        <f>K1828*8.5%/12</f>
        <v>112.88794239141755</v>
      </c>
      <c r="H1830" s="26"/>
      <c r="I1830" s="26">
        <v>0</v>
      </c>
      <c r="J1830" s="26"/>
      <c r="K1830" s="27">
        <f>K1828+C1830+E1830+G1830-I1830</f>
        <v>17515.009221179778</v>
      </c>
    </row>
    <row r="1831" spans="1:11" x14ac:dyDescent="0.25">
      <c r="A1831" s="26"/>
      <c r="B1831" s="22"/>
      <c r="C1831" s="4"/>
      <c r="D1831" s="4"/>
      <c r="E1831" s="4"/>
      <c r="F1831" s="26"/>
      <c r="G1831" s="27"/>
      <c r="H1831" s="26"/>
      <c r="I1831" s="26"/>
      <c r="J1831" s="26"/>
      <c r="K1831" s="27"/>
    </row>
    <row r="1832" spans="1:11" x14ac:dyDescent="0.25">
      <c r="A1832" s="26">
        <v>5</v>
      </c>
      <c r="B1832" s="22" t="s">
        <v>1259</v>
      </c>
      <c r="C1832" s="4">
        <v>1122</v>
      </c>
      <c r="D1832" s="4"/>
      <c r="E1832" s="4">
        <v>343</v>
      </c>
      <c r="F1832" s="26"/>
      <c r="G1832" s="27">
        <f>K1830*8.5%/12</f>
        <v>124.06464865002344</v>
      </c>
      <c r="H1832" s="26"/>
      <c r="I1832" s="26"/>
      <c r="J1832" s="26"/>
      <c r="K1832" s="27">
        <f>K1830+C1832+E1832+G1832-I1832</f>
        <v>19104.073869829801</v>
      </c>
    </row>
    <row r="1833" spans="1:11" x14ac:dyDescent="0.25">
      <c r="A1833" s="26"/>
      <c r="B1833" s="22"/>
      <c r="C1833" s="26"/>
      <c r="D1833" s="26"/>
      <c r="E1833" s="26"/>
      <c r="F1833" s="26"/>
      <c r="G1833" s="27"/>
      <c r="H1833" s="26"/>
      <c r="I1833" s="26"/>
      <c r="J1833" s="26"/>
      <c r="K1833" s="26"/>
    </row>
    <row r="1834" spans="1:11" x14ac:dyDescent="0.25">
      <c r="A1834" s="26">
        <v>6</v>
      </c>
      <c r="B1834" s="22" t="s">
        <v>1260</v>
      </c>
      <c r="C1834" s="4"/>
      <c r="D1834" s="4"/>
      <c r="E1834" s="4"/>
      <c r="F1834" s="26"/>
      <c r="G1834" s="27"/>
      <c r="H1834" s="26"/>
      <c r="I1834" s="26">
        <v>0</v>
      </c>
      <c r="J1834" s="26"/>
      <c r="K1834" s="27">
        <f>K1832+C1834+E1834+G1834-I1834</f>
        <v>19104.073869829801</v>
      </c>
    </row>
    <row r="1835" spans="1:11" x14ac:dyDescent="0.25">
      <c r="A1835" s="26"/>
      <c r="B1835" s="22"/>
      <c r="C1835" s="26"/>
      <c r="D1835" s="26"/>
      <c r="E1835" s="26"/>
      <c r="F1835" s="26"/>
      <c r="G1835" s="27"/>
      <c r="H1835" s="26"/>
      <c r="I1835" s="26"/>
      <c r="J1835" s="26"/>
      <c r="K1835" s="27"/>
    </row>
    <row r="1836" spans="1:11" x14ac:dyDescent="0.25">
      <c r="A1836" s="26">
        <v>7</v>
      </c>
      <c r="B1836" s="22" t="s">
        <v>1261</v>
      </c>
      <c r="C1836" s="4"/>
      <c r="D1836" s="4"/>
      <c r="E1836" s="4"/>
      <c r="F1836" s="26"/>
      <c r="G1836" s="27"/>
      <c r="H1836" s="26"/>
      <c r="I1836" s="26">
        <v>0</v>
      </c>
      <c r="J1836" s="26"/>
      <c r="K1836" s="27">
        <f>K1834+C1836+E1836+G1836-I1836</f>
        <v>19104.073869829801</v>
      </c>
    </row>
    <row r="1837" spans="1:11" x14ac:dyDescent="0.25">
      <c r="A1837" s="26"/>
      <c r="B1837" s="22"/>
      <c r="C1837" s="4"/>
      <c r="D1837" s="4"/>
      <c r="E1837" s="4"/>
      <c r="F1837" s="26"/>
      <c r="G1837" s="27"/>
      <c r="H1837" s="26"/>
      <c r="I1837" s="26"/>
      <c r="J1837" s="26"/>
      <c r="K1837" s="27"/>
    </row>
    <row r="1838" spans="1:11" x14ac:dyDescent="0.25">
      <c r="A1838" s="26">
        <v>8</v>
      </c>
      <c r="B1838" s="22" t="s">
        <v>1262</v>
      </c>
      <c r="C1838" s="4"/>
      <c r="D1838" s="4"/>
      <c r="E1838" s="4"/>
      <c r="F1838" s="26"/>
      <c r="G1838" s="27"/>
      <c r="H1838" s="26"/>
      <c r="I1838" s="26">
        <v>0</v>
      </c>
      <c r="J1838" s="26"/>
      <c r="K1838" s="27">
        <f>K1836+C1838+E1838+G1838-I1838</f>
        <v>19104.073869829801</v>
      </c>
    </row>
    <row r="1839" spans="1:11" x14ac:dyDescent="0.25">
      <c r="A1839" s="26"/>
      <c r="B1839" s="22"/>
      <c r="C1839" s="4"/>
      <c r="D1839" s="4"/>
      <c r="E1839" s="4"/>
      <c r="F1839" s="26"/>
      <c r="G1839" s="27"/>
      <c r="H1839" s="26"/>
      <c r="I1839" s="26"/>
      <c r="J1839" s="26"/>
      <c r="K1839" s="27"/>
    </row>
    <row r="1840" spans="1:11" x14ac:dyDescent="0.25">
      <c r="A1840" s="26">
        <v>9</v>
      </c>
      <c r="B1840" s="22" t="s">
        <v>1263</v>
      </c>
      <c r="C1840" s="4"/>
      <c r="D1840" s="4"/>
      <c r="E1840" s="4"/>
      <c r="F1840" s="26"/>
      <c r="G1840" s="27"/>
      <c r="H1840" s="26"/>
      <c r="I1840" s="26">
        <v>0</v>
      </c>
      <c r="J1840" s="26"/>
      <c r="K1840" s="27">
        <f>K1838+C1840+E1840+G1840-I1840</f>
        <v>19104.073869829801</v>
      </c>
    </row>
    <row r="1841" spans="1:11" x14ac:dyDescent="0.25">
      <c r="A1841" s="26"/>
      <c r="B1841" s="22"/>
      <c r="C1841" s="4"/>
      <c r="D1841" s="4"/>
      <c r="E1841" s="4"/>
      <c r="F1841" s="26"/>
      <c r="G1841" s="27"/>
      <c r="H1841" s="26"/>
      <c r="I1841" s="26"/>
      <c r="J1841" s="26"/>
      <c r="K1841" s="27"/>
    </row>
    <row r="1842" spans="1:11" x14ac:dyDescent="0.25">
      <c r="A1842" s="26">
        <v>10</v>
      </c>
      <c r="B1842" s="22" t="s">
        <v>1264</v>
      </c>
      <c r="C1842" s="4"/>
      <c r="D1842" s="4"/>
      <c r="E1842" s="4"/>
      <c r="F1842" s="26"/>
      <c r="G1842" s="27"/>
      <c r="H1842" s="26"/>
      <c r="I1842" s="26">
        <v>0</v>
      </c>
      <c r="J1842" s="26"/>
      <c r="K1842" s="27">
        <f>K1840+C1842+E1842+G1842-I1842</f>
        <v>19104.073869829801</v>
      </c>
    </row>
    <row r="1843" spans="1:11" x14ac:dyDescent="0.25">
      <c r="A1843" s="26"/>
      <c r="B1843" s="22"/>
      <c r="C1843" s="4"/>
      <c r="D1843" s="4"/>
      <c r="E1843" s="4"/>
      <c r="F1843" s="26"/>
      <c r="G1843" s="27"/>
      <c r="H1843" s="26"/>
      <c r="I1843" s="26"/>
      <c r="J1843" s="26"/>
      <c r="K1843" s="27"/>
    </row>
    <row r="1844" spans="1:11" x14ac:dyDescent="0.25">
      <c r="A1844" s="26">
        <v>11</v>
      </c>
      <c r="B1844" s="22" t="s">
        <v>1265</v>
      </c>
      <c r="C1844" s="4"/>
      <c r="D1844" s="4"/>
      <c r="E1844" s="4"/>
      <c r="F1844" s="26"/>
      <c r="G1844" s="27"/>
      <c r="H1844" s="26"/>
      <c r="I1844" s="26">
        <v>0</v>
      </c>
      <c r="J1844" s="26"/>
      <c r="K1844" s="27">
        <f>K1842+C1844+E1844+G1844-I1844</f>
        <v>19104.073869829801</v>
      </c>
    </row>
    <row r="1845" spans="1:11" x14ac:dyDescent="0.25">
      <c r="A1845" s="26"/>
      <c r="B1845" s="22"/>
      <c r="C1845" s="4"/>
      <c r="D1845" s="4"/>
      <c r="E1845" s="4"/>
      <c r="F1845" s="26"/>
      <c r="G1845" s="27"/>
      <c r="H1845" s="26"/>
      <c r="I1845" s="26"/>
      <c r="J1845" s="26"/>
      <c r="K1845" s="27"/>
    </row>
    <row r="1846" spans="1:11" x14ac:dyDescent="0.25">
      <c r="A1846" s="26">
        <v>12</v>
      </c>
      <c r="B1846" s="22" t="s">
        <v>1266</v>
      </c>
      <c r="C1846" s="4"/>
      <c r="D1846" s="4"/>
      <c r="E1846" s="4"/>
      <c r="F1846" s="26"/>
      <c r="G1846" s="27"/>
      <c r="H1846" s="26"/>
      <c r="I1846" s="26">
        <v>0</v>
      </c>
      <c r="J1846" s="26"/>
      <c r="K1846" s="27">
        <f>K1844+C1846+E1846+G1846-I1846</f>
        <v>19104.073869829801</v>
      </c>
    </row>
    <row r="1847" spans="1:11" x14ac:dyDescent="0.25">
      <c r="A1847" s="26"/>
      <c r="B1847" s="22"/>
      <c r="C1847" s="4"/>
      <c r="D1847" s="4"/>
      <c r="E1847" s="4"/>
      <c r="F1847" s="26"/>
      <c r="G1847" s="27"/>
      <c r="H1847" s="26"/>
      <c r="I1847" s="26"/>
      <c r="J1847" s="26"/>
      <c r="K1847" s="27"/>
    </row>
    <row r="1848" spans="1:11" x14ac:dyDescent="0.25">
      <c r="A1848" s="26"/>
      <c r="B1848" s="22"/>
      <c r="C1848" s="6">
        <f>SUM(C1824:C1847)</f>
        <v>5508</v>
      </c>
      <c r="D1848" s="6"/>
      <c r="E1848" s="6">
        <f>SUM(E1824:E1847)</f>
        <v>1684</v>
      </c>
      <c r="F1848" s="28"/>
      <c r="G1848" s="6">
        <f>SUM(G1824:G1847)</f>
        <v>511.20386982980256</v>
      </c>
      <c r="H1848" s="28"/>
      <c r="I1848" s="6">
        <f>SUM(I1822:I1847)</f>
        <v>0</v>
      </c>
      <c r="J1848" s="26"/>
      <c r="K1848" s="27"/>
    </row>
    <row r="1849" spans="1:11" x14ac:dyDescent="0.25">
      <c r="A1849" s="24"/>
      <c r="B1849" s="22"/>
      <c r="C1849" s="26"/>
      <c r="D1849" s="26"/>
      <c r="E1849" s="26"/>
      <c r="F1849" s="26"/>
      <c r="G1849" s="26"/>
      <c r="H1849" s="26"/>
      <c r="I1849" s="26"/>
      <c r="J1849" s="26"/>
      <c r="K1849" s="26"/>
    </row>
    <row r="1850" spans="1:11" x14ac:dyDescent="0.25">
      <c r="A1850" s="24"/>
      <c r="B1850" s="22" t="s">
        <v>173</v>
      </c>
      <c r="C1850" s="29">
        <f>C1848+C1822</f>
        <v>11955</v>
      </c>
      <c r="D1850" s="28"/>
      <c r="E1850" s="29">
        <f>E1848+E1822</f>
        <v>5480</v>
      </c>
      <c r="F1850" s="28"/>
      <c r="G1850" s="29">
        <f>G1848+G1822</f>
        <v>1669.0738698298023</v>
      </c>
      <c r="H1850" s="28"/>
      <c r="I1850" s="29">
        <f>I1848+I1822</f>
        <v>0</v>
      </c>
      <c r="J1850" s="28"/>
      <c r="K1850" s="30">
        <f>C1850+E1850+G1850-I1850</f>
        <v>19104.073869829801</v>
      </c>
    </row>
    <row r="1851" spans="1:11" x14ac:dyDescent="0.25">
      <c r="A1851" s="24"/>
      <c r="B1851" s="22"/>
      <c r="C1851" s="26"/>
      <c r="D1851" s="26"/>
      <c r="E1851" s="26"/>
      <c r="F1851" s="26"/>
      <c r="G1851" s="26"/>
      <c r="H1851" s="26"/>
      <c r="I1851" s="26"/>
      <c r="J1851" s="26"/>
      <c r="K1851" s="26"/>
    </row>
    <row r="1852" spans="1:11" x14ac:dyDescent="0.25">
      <c r="A1852" s="16"/>
      <c r="B1852" s="16"/>
      <c r="C1852" s="16"/>
      <c r="D1852" s="16"/>
      <c r="E1852" s="16"/>
      <c r="F1852" s="16"/>
      <c r="G1852" s="16"/>
      <c r="H1852" s="16"/>
      <c r="I1852" s="16"/>
      <c r="J1852" s="16"/>
      <c r="K1852" s="16"/>
    </row>
    <row r="1853" spans="1:11" x14ac:dyDescent="0.25">
      <c r="A1853" s="16"/>
      <c r="B1853" s="16"/>
      <c r="C1853" s="16"/>
      <c r="D1853" s="16"/>
      <c r="E1853" s="16"/>
      <c r="F1853" s="16"/>
      <c r="G1853" s="16"/>
      <c r="H1853" s="16"/>
      <c r="I1853" s="16"/>
      <c r="J1853" s="16"/>
      <c r="K1853" s="16"/>
    </row>
    <row r="1854" spans="1:11" x14ac:dyDescent="0.25">
      <c r="A1854" s="16"/>
      <c r="B1854" s="16"/>
      <c r="C1854" s="16"/>
      <c r="D1854" s="16"/>
      <c r="E1854" s="16"/>
      <c r="F1854" s="16"/>
      <c r="G1854" s="16"/>
      <c r="H1854" s="16"/>
      <c r="I1854" s="16"/>
      <c r="J1854" s="16"/>
      <c r="K1854" s="16"/>
    </row>
    <row r="1855" spans="1:11" x14ac:dyDescent="0.25">
      <c r="A1855" s="16"/>
      <c r="B1855" s="16"/>
      <c r="C1855" s="16"/>
      <c r="D1855" s="16"/>
      <c r="E1855" s="16"/>
      <c r="F1855" s="16"/>
      <c r="G1855" s="16"/>
      <c r="H1855" s="16"/>
      <c r="I1855" s="16"/>
      <c r="J1855" s="16"/>
      <c r="K1855" s="16"/>
    </row>
    <row r="1856" spans="1:11" x14ac:dyDescent="0.25">
      <c r="A1856" s="16"/>
      <c r="B1856" s="16"/>
      <c r="C1856" s="16"/>
      <c r="D1856" s="16"/>
      <c r="E1856" s="16"/>
      <c r="F1856" s="16"/>
      <c r="G1856" s="16"/>
      <c r="H1856" s="16"/>
      <c r="I1856" s="16"/>
      <c r="J1856" s="16"/>
      <c r="K1856" s="16"/>
    </row>
    <row r="1857" spans="1:11" x14ac:dyDescent="0.25">
      <c r="A1857" s="16"/>
      <c r="B1857" s="16"/>
      <c r="C1857" s="16"/>
      <c r="D1857" s="16"/>
      <c r="E1857" s="16"/>
      <c r="F1857" s="16"/>
      <c r="G1857" s="16"/>
      <c r="H1857" s="16"/>
      <c r="I1857" s="16"/>
      <c r="J1857" s="16"/>
      <c r="K1857" s="16"/>
    </row>
    <row r="1858" spans="1:11" ht="15.75" x14ac:dyDescent="0.25">
      <c r="A1858" s="16"/>
      <c r="B1858" s="17" t="s">
        <v>174</v>
      </c>
      <c r="C1858" s="17"/>
      <c r="D1858" s="17"/>
      <c r="E1858" s="16"/>
      <c r="F1858" s="16"/>
      <c r="G1858" s="16"/>
      <c r="H1858" s="16"/>
      <c r="I1858" s="16"/>
      <c r="J1858" s="16"/>
      <c r="K1858" s="16"/>
    </row>
    <row r="1859" spans="1:11" ht="15.75" x14ac:dyDescent="0.25">
      <c r="A1859" s="16"/>
      <c r="B1859" s="109" t="s">
        <v>175</v>
      </c>
      <c r="C1859" s="109"/>
      <c r="D1859" s="109"/>
      <c r="E1859" s="16"/>
      <c r="F1859" s="16"/>
      <c r="G1859" s="16"/>
      <c r="H1859" s="16"/>
      <c r="I1859" s="16"/>
      <c r="J1859" s="16"/>
      <c r="K1859" s="16"/>
    </row>
    <row r="1860" spans="1:11" ht="15.75" x14ac:dyDescent="0.25">
      <c r="A1860" s="16"/>
      <c r="B1860" s="17" t="s">
        <v>176</v>
      </c>
      <c r="C1860" s="17"/>
      <c r="D1860" s="17"/>
      <c r="E1860" s="16"/>
      <c r="F1860" s="16"/>
      <c r="G1860" s="16"/>
      <c r="H1860" s="16"/>
      <c r="I1860" s="16"/>
      <c r="J1860" s="16"/>
      <c r="K1860" s="16"/>
    </row>
    <row r="1861" spans="1:11" ht="15.75" x14ac:dyDescent="0.25">
      <c r="A1861" s="16"/>
      <c r="B1861" s="17"/>
      <c r="C1861" s="17"/>
      <c r="D1861" s="17"/>
      <c r="E1861" s="16"/>
      <c r="F1861" s="16"/>
      <c r="G1861" s="16"/>
      <c r="H1861" s="16"/>
      <c r="I1861" s="16"/>
      <c r="J1861" s="16"/>
      <c r="K1861" s="16"/>
    </row>
    <row r="1862" spans="1:11" x14ac:dyDescent="0.25">
      <c r="A1862" s="16"/>
      <c r="B1862" s="2" t="s">
        <v>151</v>
      </c>
      <c r="C1862" s="16"/>
      <c r="D1862" s="16"/>
      <c r="E1862" s="18" t="s">
        <v>179</v>
      </c>
      <c r="F1862" s="15"/>
      <c r="G1862" s="19" t="s">
        <v>180</v>
      </c>
      <c r="H1862" s="16"/>
      <c r="I1862" s="16" t="s">
        <v>178</v>
      </c>
      <c r="J1862" s="16"/>
      <c r="K1862" s="5" t="s">
        <v>122</v>
      </c>
    </row>
    <row r="1863" spans="1:11" x14ac:dyDescent="0.25">
      <c r="A1863" s="16"/>
      <c r="B1863" s="16"/>
      <c r="C1863" s="16"/>
      <c r="D1863" s="16"/>
      <c r="E1863" s="11" t="s">
        <v>288</v>
      </c>
      <c r="F1863" s="20"/>
      <c r="G1863" s="11" t="s">
        <v>260</v>
      </c>
      <c r="H1863" s="16"/>
      <c r="I1863" s="16"/>
      <c r="J1863" s="16"/>
      <c r="K1863" s="16"/>
    </row>
    <row r="1864" spans="1:11" ht="57" x14ac:dyDescent="0.25">
      <c r="A1864" s="21" t="s">
        <v>74</v>
      </c>
      <c r="B1864" s="22" t="s">
        <v>168</v>
      </c>
      <c r="C1864" s="22" t="s">
        <v>64</v>
      </c>
      <c r="D1864" s="22"/>
      <c r="E1864" s="22" t="s">
        <v>164</v>
      </c>
      <c r="F1864" s="22"/>
      <c r="G1864" s="22" t="s">
        <v>165</v>
      </c>
      <c r="H1864" s="22"/>
      <c r="I1864" s="22" t="s">
        <v>166</v>
      </c>
      <c r="J1864" s="23"/>
      <c r="K1864" s="22" t="s">
        <v>167</v>
      </c>
    </row>
    <row r="1865" spans="1:11" x14ac:dyDescent="0.25">
      <c r="A1865" s="24"/>
      <c r="B1865" s="24"/>
      <c r="C1865" s="24"/>
      <c r="D1865" s="24"/>
      <c r="E1865" s="24"/>
      <c r="F1865" s="24"/>
      <c r="G1865" s="24"/>
      <c r="H1865" s="24"/>
      <c r="I1865" s="24"/>
      <c r="J1865" s="24"/>
      <c r="K1865" s="24"/>
    </row>
    <row r="1866" spans="1:11" x14ac:dyDescent="0.25">
      <c r="A1866" s="24"/>
      <c r="B1866" s="25" t="s">
        <v>169</v>
      </c>
      <c r="C1866" s="26">
        <v>3326</v>
      </c>
      <c r="D1866" s="26"/>
      <c r="E1866" s="26">
        <v>3060</v>
      </c>
      <c r="F1866" s="26"/>
      <c r="G1866" s="27">
        <v>1906.47</v>
      </c>
      <c r="H1866" s="26"/>
      <c r="I1866" s="26">
        <v>0</v>
      </c>
      <c r="J1866" s="26"/>
      <c r="K1866" s="27">
        <f>C1866+E1866+G1866-I1866</f>
        <v>8292.4699999999993</v>
      </c>
    </row>
    <row r="1867" spans="1:11" x14ac:dyDescent="0.25">
      <c r="A1867" s="26"/>
      <c r="B1867" s="24"/>
      <c r="C1867" s="26"/>
      <c r="D1867" s="26"/>
      <c r="E1867" s="26"/>
      <c r="F1867" s="26"/>
      <c r="G1867" s="26"/>
      <c r="H1867" s="26"/>
      <c r="I1867" s="26"/>
      <c r="J1867" s="26"/>
      <c r="K1867" s="26"/>
    </row>
    <row r="1868" spans="1:11" x14ac:dyDescent="0.25">
      <c r="A1868" s="26">
        <v>1</v>
      </c>
      <c r="B1868" s="22" t="s">
        <v>1255</v>
      </c>
      <c r="C1868" s="4">
        <v>1122</v>
      </c>
      <c r="D1868" s="4"/>
      <c r="E1868" s="4">
        <v>343</v>
      </c>
      <c r="F1868" s="26"/>
      <c r="G1868" s="27">
        <f>K1866*8.5%/12</f>
        <v>58.738329166666666</v>
      </c>
      <c r="H1868" s="26"/>
      <c r="I1868" s="26">
        <v>0</v>
      </c>
      <c r="J1868" s="26"/>
      <c r="K1868" s="27">
        <f>K1866+C1868+E1868+G1868-I1868</f>
        <v>9816.2083291666659</v>
      </c>
    </row>
    <row r="1869" spans="1:11" x14ac:dyDescent="0.25">
      <c r="A1869" s="26"/>
      <c r="B1869" s="22"/>
      <c r="C1869" s="26"/>
      <c r="D1869" s="26"/>
      <c r="E1869" s="26"/>
      <c r="F1869" s="26"/>
      <c r="G1869" s="26"/>
      <c r="H1869" s="26"/>
      <c r="I1869" s="26"/>
      <c r="J1869" s="26"/>
      <c r="K1869" s="26"/>
    </row>
    <row r="1870" spans="1:11" x14ac:dyDescent="0.25">
      <c r="A1870" s="26">
        <v>2</v>
      </c>
      <c r="B1870" s="22" t="s">
        <v>1256</v>
      </c>
      <c r="C1870" s="98">
        <v>922</v>
      </c>
      <c r="D1870" s="4"/>
      <c r="E1870" s="98">
        <v>233</v>
      </c>
      <c r="F1870" s="26"/>
      <c r="G1870" s="27">
        <f>K1868*8.5%/12</f>
        <v>69.531475664930554</v>
      </c>
      <c r="H1870" s="26"/>
      <c r="I1870" s="26">
        <v>0</v>
      </c>
      <c r="J1870" s="26"/>
      <c r="K1870" s="27">
        <f>K1868+C1870+E1870+G1870-I1870</f>
        <v>11040.739804831597</v>
      </c>
    </row>
    <row r="1871" spans="1:11" x14ac:dyDescent="0.25">
      <c r="A1871" s="26"/>
      <c r="B1871" s="22"/>
      <c r="C1871" s="4"/>
      <c r="D1871" s="4"/>
      <c r="E1871" s="4"/>
      <c r="F1871" s="26"/>
      <c r="G1871" s="27"/>
      <c r="H1871" s="26"/>
      <c r="I1871" s="26"/>
      <c r="J1871" s="26"/>
      <c r="K1871" s="27"/>
    </row>
    <row r="1872" spans="1:11" x14ac:dyDescent="0.25">
      <c r="A1872" s="26">
        <v>3</v>
      </c>
      <c r="B1872" s="22" t="s">
        <v>1257</v>
      </c>
      <c r="C1872" s="4">
        <v>1122</v>
      </c>
      <c r="D1872" s="4"/>
      <c r="E1872" s="4">
        <v>343</v>
      </c>
      <c r="F1872" s="26"/>
      <c r="G1872" s="27">
        <f>K1870*8.5%/12</f>
        <v>78.205240284223819</v>
      </c>
      <c r="H1872" s="26"/>
      <c r="I1872" s="26">
        <v>0</v>
      </c>
      <c r="J1872" s="26"/>
      <c r="K1872" s="27">
        <f>K1870+C1872+E1872+G1872-I1872</f>
        <v>12583.945045115821</v>
      </c>
    </row>
    <row r="1873" spans="1:11" x14ac:dyDescent="0.25">
      <c r="A1873" s="26"/>
      <c r="B1873" s="22"/>
      <c r="C1873" s="4"/>
      <c r="D1873" s="4"/>
      <c r="E1873" s="4"/>
      <c r="F1873" s="26"/>
      <c r="G1873" s="27"/>
      <c r="H1873" s="26"/>
      <c r="I1873" s="26"/>
      <c r="J1873" s="26"/>
      <c r="K1873" s="27"/>
    </row>
    <row r="1874" spans="1:11" x14ac:dyDescent="0.25">
      <c r="A1874" s="26">
        <v>4</v>
      </c>
      <c r="B1874" s="22" t="s">
        <v>1258</v>
      </c>
      <c r="C1874" s="4">
        <v>1122</v>
      </c>
      <c r="D1874" s="4"/>
      <c r="E1874" s="4">
        <v>343</v>
      </c>
      <c r="F1874" s="26"/>
      <c r="G1874" s="27">
        <f>K1872*8.5%/12</f>
        <v>89.13627740290373</v>
      </c>
      <c r="H1874" s="26"/>
      <c r="I1874" s="26">
        <v>0</v>
      </c>
      <c r="J1874" s="26"/>
      <c r="K1874" s="27">
        <f>K1872+C1874+E1874+G1874-I1874</f>
        <v>14138.081322518725</v>
      </c>
    </row>
    <row r="1875" spans="1:11" x14ac:dyDescent="0.25">
      <c r="A1875" s="26"/>
      <c r="B1875" s="22"/>
      <c r="C1875" s="4"/>
      <c r="D1875" s="4"/>
      <c r="E1875" s="4"/>
      <c r="F1875" s="26"/>
      <c r="G1875" s="27"/>
      <c r="H1875" s="26"/>
      <c r="I1875" s="26"/>
      <c r="J1875" s="26"/>
      <c r="K1875" s="27"/>
    </row>
    <row r="1876" spans="1:11" x14ac:dyDescent="0.25">
      <c r="A1876" s="26">
        <v>5</v>
      </c>
      <c r="B1876" s="22" t="s">
        <v>1259</v>
      </c>
      <c r="C1876" s="4">
        <v>1122</v>
      </c>
      <c r="D1876" s="4"/>
      <c r="E1876" s="4">
        <v>343</v>
      </c>
      <c r="F1876" s="26"/>
      <c r="G1876" s="27">
        <f>K1874*8.5%/12</f>
        <v>100.14474270117431</v>
      </c>
      <c r="H1876" s="26"/>
      <c r="I1876" s="26">
        <v>0</v>
      </c>
      <c r="J1876" s="26"/>
      <c r="K1876" s="27">
        <f>K1874+C1876+E1876+G1876-I1876</f>
        <v>15703.226065219898</v>
      </c>
    </row>
    <row r="1877" spans="1:11" x14ac:dyDescent="0.25">
      <c r="A1877" s="26"/>
      <c r="B1877" s="22"/>
      <c r="C1877" s="4"/>
      <c r="D1877" s="4"/>
      <c r="E1877" s="4"/>
      <c r="F1877" s="26"/>
      <c r="G1877" s="27"/>
      <c r="H1877" s="26"/>
      <c r="I1877" s="26"/>
      <c r="J1877" s="26"/>
      <c r="K1877" s="27"/>
    </row>
    <row r="1878" spans="1:11" x14ac:dyDescent="0.25">
      <c r="A1878" s="26">
        <v>6</v>
      </c>
      <c r="B1878" s="22" t="s">
        <v>1260</v>
      </c>
      <c r="C1878" s="4"/>
      <c r="D1878" s="4"/>
      <c r="E1878" s="4"/>
      <c r="F1878" s="26"/>
      <c r="G1878" s="27"/>
      <c r="H1878" s="26"/>
      <c r="I1878" s="26">
        <v>0</v>
      </c>
      <c r="J1878" s="26"/>
      <c r="K1878" s="27">
        <f>K1876+C1878+E1878+G1878-I1878</f>
        <v>15703.226065219898</v>
      </c>
    </row>
    <row r="1879" spans="1:11" x14ac:dyDescent="0.25">
      <c r="A1879" s="26"/>
      <c r="B1879" s="22"/>
      <c r="C1879" s="4"/>
      <c r="D1879" s="4"/>
      <c r="E1879" s="4"/>
      <c r="F1879" s="26"/>
      <c r="G1879" s="27"/>
      <c r="H1879" s="26"/>
      <c r="I1879" s="26"/>
      <c r="J1879" s="26"/>
      <c r="K1879" s="27"/>
    </row>
    <row r="1880" spans="1:11" x14ac:dyDescent="0.25">
      <c r="A1880" s="26">
        <v>7</v>
      </c>
      <c r="B1880" s="22" t="s">
        <v>1261</v>
      </c>
      <c r="C1880" s="4"/>
      <c r="D1880" s="4"/>
      <c r="E1880" s="4"/>
      <c r="F1880" s="26"/>
      <c r="G1880" s="27"/>
      <c r="H1880" s="26"/>
      <c r="I1880" s="26">
        <v>0</v>
      </c>
      <c r="J1880" s="26"/>
      <c r="K1880" s="27">
        <f>K1878+C1880+E1880+G1880-I1880</f>
        <v>15703.226065219898</v>
      </c>
    </row>
    <row r="1881" spans="1:11" x14ac:dyDescent="0.25">
      <c r="A1881" s="26"/>
      <c r="B1881" s="22"/>
      <c r="C1881" s="4"/>
      <c r="D1881" s="4"/>
      <c r="E1881" s="4"/>
      <c r="F1881" s="26"/>
      <c r="G1881" s="27"/>
      <c r="H1881" s="26"/>
      <c r="I1881" s="26"/>
      <c r="J1881" s="26"/>
      <c r="K1881" s="27"/>
    </row>
    <row r="1882" spans="1:11" x14ac:dyDescent="0.25">
      <c r="A1882" s="26">
        <v>8</v>
      </c>
      <c r="B1882" s="22" t="s">
        <v>1262</v>
      </c>
      <c r="C1882" s="4"/>
      <c r="D1882" s="4"/>
      <c r="E1882" s="4"/>
      <c r="F1882" s="26"/>
      <c r="G1882" s="27"/>
      <c r="H1882" s="26"/>
      <c r="I1882" s="26">
        <v>0</v>
      </c>
      <c r="J1882" s="26"/>
      <c r="K1882" s="27">
        <f>K1880+C1882+E1882+G1882-I1882</f>
        <v>15703.226065219898</v>
      </c>
    </row>
    <row r="1883" spans="1:11" x14ac:dyDescent="0.25">
      <c r="A1883" s="26"/>
      <c r="B1883" s="22"/>
      <c r="C1883" s="4"/>
      <c r="D1883" s="4"/>
      <c r="E1883" s="4"/>
      <c r="F1883" s="26"/>
      <c r="G1883" s="27"/>
      <c r="H1883" s="26"/>
      <c r="I1883" s="26"/>
      <c r="J1883" s="26"/>
      <c r="K1883" s="27"/>
    </row>
    <row r="1884" spans="1:11" x14ac:dyDescent="0.25">
      <c r="A1884" s="26">
        <v>9</v>
      </c>
      <c r="B1884" s="22" t="s">
        <v>1263</v>
      </c>
      <c r="C1884" s="4"/>
      <c r="D1884" s="4"/>
      <c r="E1884" s="4"/>
      <c r="F1884" s="26"/>
      <c r="G1884" s="27"/>
      <c r="H1884" s="26"/>
      <c r="I1884" s="26">
        <v>0</v>
      </c>
      <c r="J1884" s="26"/>
      <c r="K1884" s="27">
        <f>K1882+C1884+E1884+G1884-I1884</f>
        <v>15703.226065219898</v>
      </c>
    </row>
    <row r="1885" spans="1:11" x14ac:dyDescent="0.25">
      <c r="A1885" s="26"/>
      <c r="B1885" s="22"/>
      <c r="C1885" s="4"/>
      <c r="D1885" s="4"/>
      <c r="E1885" s="4"/>
      <c r="F1885" s="26"/>
      <c r="G1885" s="27"/>
      <c r="H1885" s="26"/>
      <c r="I1885" s="26"/>
      <c r="J1885" s="26"/>
      <c r="K1885" s="27"/>
    </row>
    <row r="1886" spans="1:11" x14ac:dyDescent="0.25">
      <c r="A1886" s="26">
        <v>10</v>
      </c>
      <c r="B1886" s="22" t="s">
        <v>1264</v>
      </c>
      <c r="C1886" s="4"/>
      <c r="D1886" s="4"/>
      <c r="E1886" s="4"/>
      <c r="F1886" s="26"/>
      <c r="G1886" s="27"/>
      <c r="H1886" s="26"/>
      <c r="I1886" s="26">
        <v>0</v>
      </c>
      <c r="J1886" s="26"/>
      <c r="K1886" s="27">
        <f>K1884+C1886+E1886+G1886-I1886</f>
        <v>15703.226065219898</v>
      </c>
    </row>
    <row r="1887" spans="1:11" x14ac:dyDescent="0.25">
      <c r="A1887" s="26"/>
      <c r="B1887" s="22"/>
      <c r="C1887" s="4"/>
      <c r="D1887" s="4"/>
      <c r="E1887" s="4"/>
      <c r="F1887" s="26"/>
      <c r="G1887" s="27"/>
      <c r="H1887" s="26"/>
      <c r="I1887" s="26"/>
      <c r="J1887" s="26"/>
      <c r="K1887" s="27"/>
    </row>
    <row r="1888" spans="1:11" x14ac:dyDescent="0.25">
      <c r="A1888" s="26">
        <v>11</v>
      </c>
      <c r="B1888" s="22" t="s">
        <v>1265</v>
      </c>
      <c r="C1888" s="4"/>
      <c r="D1888" s="4"/>
      <c r="E1888" s="4"/>
      <c r="F1888" s="26"/>
      <c r="G1888" s="27"/>
      <c r="H1888" s="26"/>
      <c r="I1888" s="26">
        <v>0</v>
      </c>
      <c r="J1888" s="26"/>
      <c r="K1888" s="27">
        <f>K1886+C1888+E1888+G1888-I1888</f>
        <v>15703.226065219898</v>
      </c>
    </row>
    <row r="1889" spans="1:11" x14ac:dyDescent="0.25">
      <c r="A1889" s="26"/>
      <c r="B1889" s="22"/>
      <c r="C1889" s="4"/>
      <c r="D1889" s="4"/>
      <c r="E1889" s="4"/>
      <c r="F1889" s="26"/>
      <c r="G1889" s="27"/>
      <c r="H1889" s="26"/>
      <c r="I1889" s="26"/>
      <c r="J1889" s="26"/>
      <c r="K1889" s="27"/>
    </row>
    <row r="1890" spans="1:11" x14ac:dyDescent="0.25">
      <c r="A1890" s="26">
        <v>12</v>
      </c>
      <c r="B1890" s="22" t="s">
        <v>1266</v>
      </c>
      <c r="C1890" s="4"/>
      <c r="D1890" s="4"/>
      <c r="E1890" s="4"/>
      <c r="F1890" s="26"/>
      <c r="G1890" s="27"/>
      <c r="H1890" s="26"/>
      <c r="I1890" s="26">
        <v>0</v>
      </c>
      <c r="J1890" s="26"/>
      <c r="K1890" s="27">
        <f>K1888+C1890+E1890+G1890-I1890</f>
        <v>15703.226065219898</v>
      </c>
    </row>
    <row r="1891" spans="1:11" x14ac:dyDescent="0.25">
      <c r="A1891" s="26"/>
      <c r="B1891" s="22"/>
      <c r="C1891" s="4"/>
      <c r="D1891" s="4"/>
      <c r="E1891" s="4"/>
      <c r="F1891" s="26"/>
      <c r="G1891" s="27"/>
      <c r="H1891" s="26"/>
      <c r="I1891" s="26"/>
      <c r="J1891" s="26"/>
      <c r="K1891" s="27"/>
    </row>
    <row r="1892" spans="1:11" x14ac:dyDescent="0.25">
      <c r="A1892" s="26"/>
      <c r="B1892" s="22"/>
      <c r="C1892" s="6">
        <f>SUM(C1868:C1891)</f>
        <v>5410</v>
      </c>
      <c r="D1892" s="6"/>
      <c r="E1892" s="6">
        <f>SUM(E1868:E1891)</f>
        <v>1605</v>
      </c>
      <c r="F1892" s="28"/>
      <c r="G1892" s="6">
        <f>SUM(G1868:G1891)</f>
        <v>395.75606521989909</v>
      </c>
      <c r="H1892" s="28"/>
      <c r="I1892" s="6">
        <f>SUM(I1868:I1891)</f>
        <v>0</v>
      </c>
      <c r="J1892" s="26"/>
      <c r="K1892" s="27"/>
    </row>
    <row r="1893" spans="1:11" x14ac:dyDescent="0.25">
      <c r="A1893" s="24"/>
      <c r="B1893" s="22"/>
      <c r="C1893" s="26"/>
      <c r="D1893" s="26"/>
      <c r="E1893" s="26"/>
      <c r="F1893" s="26"/>
      <c r="G1893" s="26"/>
      <c r="H1893" s="26"/>
      <c r="I1893" s="26"/>
      <c r="J1893" s="26"/>
      <c r="K1893" s="26"/>
    </row>
    <row r="1894" spans="1:11" x14ac:dyDescent="0.25">
      <c r="A1894" s="24"/>
      <c r="B1894" s="22" t="s">
        <v>173</v>
      </c>
      <c r="C1894" s="29">
        <f>C1892+C1866</f>
        <v>8736</v>
      </c>
      <c r="D1894" s="28"/>
      <c r="E1894" s="29">
        <f>E1892+E1866</f>
        <v>4665</v>
      </c>
      <c r="F1894" s="28"/>
      <c r="G1894" s="29">
        <f>G1892+G1866</f>
        <v>2302.2260652198993</v>
      </c>
      <c r="H1894" s="28"/>
      <c r="I1894" s="29">
        <f>I1892+I1866</f>
        <v>0</v>
      </c>
      <c r="J1894" s="28"/>
      <c r="K1894" s="30">
        <f>K1890</f>
        <v>15703.226065219898</v>
      </c>
    </row>
    <row r="1895" spans="1:11" x14ac:dyDescent="0.25">
      <c r="A1895" s="24"/>
      <c r="B1895" s="22"/>
      <c r="C1895" s="26"/>
      <c r="D1895" s="26"/>
      <c r="E1895" s="26"/>
      <c r="F1895" s="26"/>
      <c r="G1895" s="26"/>
      <c r="H1895" s="26"/>
      <c r="I1895" s="26"/>
      <c r="J1895" s="26"/>
      <c r="K1895" s="26"/>
    </row>
    <row r="1896" spans="1:11" x14ac:dyDescent="0.25">
      <c r="A1896" s="16"/>
      <c r="B1896" s="16"/>
      <c r="C1896" s="16"/>
      <c r="D1896" s="16"/>
      <c r="E1896" s="16"/>
      <c r="F1896" s="16"/>
      <c r="G1896" s="16"/>
      <c r="H1896" s="16"/>
      <c r="I1896" s="16"/>
      <c r="J1896" s="16"/>
      <c r="K1896" s="16"/>
    </row>
    <row r="1897" spans="1:11" x14ac:dyDescent="0.25">
      <c r="A1897" s="16"/>
      <c r="B1897" s="16"/>
      <c r="C1897" s="16"/>
      <c r="D1897" s="16"/>
      <c r="E1897" s="16"/>
      <c r="F1897" s="16"/>
      <c r="G1897" s="16"/>
      <c r="H1897" s="16"/>
      <c r="I1897" s="16"/>
      <c r="J1897" s="16"/>
      <c r="K1897" s="16"/>
    </row>
    <row r="1898" spans="1:11" x14ac:dyDescent="0.25">
      <c r="A1898" s="16"/>
      <c r="B1898" s="16"/>
      <c r="C1898" s="16"/>
      <c r="D1898" s="16"/>
      <c r="E1898" s="16"/>
      <c r="F1898" s="16"/>
      <c r="G1898" s="16"/>
      <c r="H1898" s="16"/>
      <c r="I1898" s="16"/>
      <c r="J1898" s="16"/>
      <c r="K1898" s="16"/>
    </row>
    <row r="1899" spans="1:11" x14ac:dyDescent="0.25">
      <c r="A1899" s="16"/>
      <c r="B1899" s="16"/>
      <c r="C1899" s="16"/>
      <c r="D1899" s="16"/>
      <c r="E1899" s="16"/>
      <c r="F1899" s="16"/>
      <c r="G1899" s="16"/>
      <c r="H1899" s="16"/>
      <c r="I1899" s="16"/>
      <c r="J1899" s="16"/>
      <c r="K1899" s="16"/>
    </row>
    <row r="1900" spans="1:11" x14ac:dyDescent="0.25">
      <c r="A1900" s="16"/>
      <c r="B1900" s="16"/>
      <c r="C1900" s="16"/>
      <c r="D1900" s="16"/>
      <c r="E1900" s="16"/>
      <c r="F1900" s="16"/>
      <c r="G1900" s="16"/>
      <c r="H1900" s="16"/>
      <c r="I1900" s="16"/>
      <c r="J1900" s="16"/>
      <c r="K1900" s="16"/>
    </row>
    <row r="1901" spans="1:11" x14ac:dyDescent="0.25">
      <c r="A1901" s="16"/>
      <c r="B1901" s="16"/>
      <c r="C1901" s="16"/>
      <c r="D1901" s="16"/>
      <c r="E1901" s="16"/>
      <c r="F1901" s="16"/>
      <c r="G1901" s="16"/>
      <c r="H1901" s="16"/>
      <c r="I1901" s="16"/>
      <c r="J1901" s="16"/>
      <c r="K1901" s="16"/>
    </row>
    <row r="1902" spans="1:11" x14ac:dyDescent="0.25">
      <c r="A1902" s="16"/>
      <c r="B1902" s="16"/>
      <c r="C1902" s="16"/>
      <c r="D1902" s="16"/>
      <c r="E1902" s="16"/>
      <c r="F1902" s="16"/>
      <c r="G1902" s="16"/>
      <c r="H1902" s="16"/>
      <c r="I1902" s="16"/>
      <c r="J1902" s="16"/>
      <c r="K1902" s="16"/>
    </row>
    <row r="1903" spans="1:11" x14ac:dyDescent="0.25">
      <c r="A1903" s="16"/>
      <c r="B1903" s="16"/>
      <c r="C1903" s="16"/>
      <c r="D1903" s="16"/>
      <c r="E1903" s="16"/>
      <c r="F1903" s="16"/>
      <c r="G1903" s="16"/>
      <c r="H1903" s="16"/>
      <c r="I1903" s="16"/>
      <c r="J1903" s="16"/>
      <c r="K1903" s="16"/>
    </row>
    <row r="1904" spans="1:11" x14ac:dyDescent="0.25">
      <c r="A1904" s="16"/>
      <c r="B1904" s="16"/>
      <c r="C1904" s="16"/>
      <c r="D1904" s="16"/>
      <c r="E1904" s="16"/>
      <c r="F1904" s="16"/>
      <c r="G1904" s="16"/>
      <c r="H1904" s="16"/>
      <c r="I1904" s="16"/>
      <c r="J1904" s="16"/>
      <c r="K1904" s="16"/>
    </row>
    <row r="1905" spans="1:11" x14ac:dyDescent="0.25">
      <c r="A1905" s="16"/>
      <c r="B1905" s="16"/>
      <c r="C1905" s="16"/>
      <c r="D1905" s="16"/>
      <c r="E1905" s="16"/>
      <c r="F1905" s="16"/>
      <c r="G1905" s="16"/>
      <c r="H1905" s="16"/>
      <c r="I1905" s="16"/>
      <c r="J1905" s="16"/>
      <c r="K1905" s="16"/>
    </row>
    <row r="1906" spans="1:11" ht="15.75" x14ac:dyDescent="0.25">
      <c r="A1906" s="16"/>
      <c r="B1906" s="17" t="s">
        <v>174</v>
      </c>
      <c r="C1906" s="17"/>
      <c r="D1906" s="17"/>
      <c r="E1906" s="16"/>
      <c r="F1906" s="16"/>
      <c r="G1906" s="16"/>
      <c r="H1906" s="16"/>
      <c r="I1906" s="16"/>
      <c r="J1906" s="16"/>
      <c r="K1906" s="16"/>
    </row>
    <row r="1907" spans="1:11" ht="15.75" x14ac:dyDescent="0.25">
      <c r="A1907" s="16"/>
      <c r="B1907" s="109" t="s">
        <v>175</v>
      </c>
      <c r="C1907" s="109"/>
      <c r="D1907" s="109"/>
      <c r="E1907" s="16"/>
      <c r="F1907" s="16"/>
      <c r="G1907" s="16"/>
      <c r="H1907" s="16"/>
      <c r="I1907" s="16"/>
      <c r="J1907" s="16"/>
      <c r="K1907" s="16"/>
    </row>
    <row r="1908" spans="1:11" ht="15.75" x14ac:dyDescent="0.25">
      <c r="A1908" s="16"/>
      <c r="B1908" s="17" t="s">
        <v>176</v>
      </c>
      <c r="C1908" s="17"/>
      <c r="D1908" s="17"/>
      <c r="E1908" s="16"/>
      <c r="F1908" s="16"/>
      <c r="G1908" s="16"/>
      <c r="H1908" s="16"/>
      <c r="I1908" s="16"/>
      <c r="J1908" s="16"/>
      <c r="K1908" s="16"/>
    </row>
    <row r="1909" spans="1:11" ht="15.75" x14ac:dyDescent="0.25">
      <c r="A1909" s="16"/>
      <c r="B1909" s="17"/>
      <c r="C1909" s="17"/>
      <c r="D1909" s="17"/>
      <c r="E1909" s="16"/>
      <c r="F1909" s="16"/>
      <c r="G1909" s="16"/>
      <c r="H1909" s="16"/>
      <c r="I1909" s="16"/>
      <c r="J1909" s="16"/>
      <c r="K1909" s="16"/>
    </row>
    <row r="1910" spans="1:11" x14ac:dyDescent="0.25">
      <c r="A1910" s="16"/>
      <c r="B1910" s="2" t="s">
        <v>297</v>
      </c>
      <c r="C1910" s="16"/>
      <c r="D1910" s="16"/>
      <c r="E1910" s="18" t="s">
        <v>179</v>
      </c>
      <c r="F1910" s="15"/>
      <c r="G1910" s="19" t="s">
        <v>180</v>
      </c>
      <c r="H1910" s="16"/>
      <c r="I1910" s="16" t="s">
        <v>178</v>
      </c>
      <c r="J1910" s="16"/>
      <c r="K1910" s="5" t="s">
        <v>67</v>
      </c>
    </row>
    <row r="1911" spans="1:11" x14ac:dyDescent="0.25">
      <c r="A1911" s="16"/>
      <c r="B1911" s="16"/>
      <c r="C1911" s="16"/>
      <c r="D1911" s="16"/>
      <c r="E1911" s="11" t="s">
        <v>252</v>
      </c>
      <c r="F1911" s="20"/>
      <c r="G1911" s="11" t="s">
        <v>296</v>
      </c>
      <c r="H1911" s="16"/>
      <c r="I1911" s="16"/>
      <c r="J1911" s="16"/>
      <c r="K1911" s="16"/>
    </row>
    <row r="1912" spans="1:11" ht="57" x14ac:dyDescent="0.25">
      <c r="A1912" s="21" t="s">
        <v>74</v>
      </c>
      <c r="B1912" s="22" t="s">
        <v>168</v>
      </c>
      <c r="C1912" s="22" t="s">
        <v>64</v>
      </c>
      <c r="D1912" s="22"/>
      <c r="E1912" s="22" t="s">
        <v>164</v>
      </c>
      <c r="F1912" s="22"/>
      <c r="G1912" s="22" t="s">
        <v>165</v>
      </c>
      <c r="H1912" s="22"/>
      <c r="I1912" s="22" t="s">
        <v>166</v>
      </c>
      <c r="J1912" s="23"/>
      <c r="K1912" s="22" t="s">
        <v>167</v>
      </c>
    </row>
    <row r="1913" spans="1:11" x14ac:dyDescent="0.25">
      <c r="A1913" s="24"/>
      <c r="B1913" s="24"/>
      <c r="C1913" s="24"/>
      <c r="D1913" s="24"/>
      <c r="E1913" s="24"/>
      <c r="F1913" s="24"/>
      <c r="G1913" s="24"/>
      <c r="H1913" s="24"/>
      <c r="I1913" s="24"/>
      <c r="J1913" s="24"/>
      <c r="K1913" s="24"/>
    </row>
    <row r="1914" spans="1:11" x14ac:dyDescent="0.25">
      <c r="A1914" s="24"/>
      <c r="B1914" s="25" t="s">
        <v>169</v>
      </c>
      <c r="C1914" s="26">
        <v>18489</v>
      </c>
      <c r="D1914" s="26"/>
      <c r="E1914" s="26">
        <v>5653</v>
      </c>
      <c r="F1914" s="26"/>
      <c r="G1914" s="27">
        <v>1862.72</v>
      </c>
      <c r="H1914" s="26"/>
      <c r="I1914" s="26">
        <v>0</v>
      </c>
      <c r="J1914" s="26"/>
      <c r="K1914" s="27">
        <f>C1914+E1914+G1914-I1914</f>
        <v>26004.720000000001</v>
      </c>
    </row>
    <row r="1915" spans="1:11" x14ac:dyDescent="0.25">
      <c r="A1915" s="26"/>
      <c r="B1915" s="24"/>
      <c r="C1915" s="26"/>
      <c r="D1915" s="26"/>
      <c r="E1915" s="26"/>
      <c r="F1915" s="26"/>
      <c r="G1915" s="26"/>
      <c r="H1915" s="26"/>
      <c r="I1915" s="26"/>
      <c r="J1915" s="26"/>
      <c r="K1915" s="26"/>
    </row>
    <row r="1916" spans="1:11" x14ac:dyDescent="0.25">
      <c r="A1916" s="26">
        <v>1</v>
      </c>
      <c r="B1916" s="22" t="s">
        <v>1255</v>
      </c>
      <c r="C1916" s="4">
        <v>1122</v>
      </c>
      <c r="D1916" s="4"/>
      <c r="E1916" s="4">
        <v>343</v>
      </c>
      <c r="F1916" s="26"/>
      <c r="G1916" s="27">
        <f>K1914*8.5%/12</f>
        <v>184.20010000000002</v>
      </c>
      <c r="H1916" s="26"/>
      <c r="I1916" s="26">
        <v>0</v>
      </c>
      <c r="J1916" s="26"/>
      <c r="K1916" s="27">
        <f>K1914+C1916+E1916+G1916-I1916</f>
        <v>27653.920100000003</v>
      </c>
    </row>
    <row r="1917" spans="1:11" x14ac:dyDescent="0.25">
      <c r="A1917" s="26"/>
      <c r="B1917" s="22"/>
      <c r="C1917" s="26"/>
      <c r="D1917" s="26"/>
      <c r="E1917" s="26"/>
      <c r="F1917" s="26"/>
      <c r="G1917" s="26"/>
      <c r="H1917" s="26"/>
      <c r="I1917" s="26"/>
      <c r="J1917" s="26"/>
      <c r="K1917" s="26"/>
    </row>
    <row r="1918" spans="1:11" x14ac:dyDescent="0.25">
      <c r="A1918" s="26">
        <v>2</v>
      </c>
      <c r="B1918" s="22" t="s">
        <v>1256</v>
      </c>
      <c r="C1918" s="98">
        <v>987</v>
      </c>
      <c r="D1918" s="4"/>
      <c r="E1918" s="98">
        <v>279</v>
      </c>
      <c r="F1918" s="26"/>
      <c r="G1918" s="27">
        <f>K1916*8.5%/12</f>
        <v>195.88193404166671</v>
      </c>
      <c r="H1918" s="26"/>
      <c r="I1918" s="26">
        <v>0</v>
      </c>
      <c r="J1918" s="26"/>
      <c r="K1918" s="27">
        <f>K1916+C1918+E1918+G1918-I1918</f>
        <v>29115.80203404167</v>
      </c>
    </row>
    <row r="1919" spans="1:11" x14ac:dyDescent="0.25">
      <c r="A1919" s="26"/>
      <c r="B1919" s="22"/>
      <c r="C1919" s="4"/>
      <c r="D1919" s="4"/>
      <c r="E1919" s="4"/>
      <c r="F1919" s="26"/>
      <c r="G1919" s="27"/>
      <c r="H1919" s="26"/>
      <c r="I1919" s="26"/>
      <c r="J1919" s="26"/>
      <c r="K1919" s="27"/>
    </row>
    <row r="1920" spans="1:11" x14ac:dyDescent="0.25">
      <c r="A1920" s="26">
        <v>3</v>
      </c>
      <c r="B1920" s="22" t="s">
        <v>1257</v>
      </c>
      <c r="C1920" s="4">
        <v>1122</v>
      </c>
      <c r="D1920" s="4"/>
      <c r="E1920" s="4">
        <v>343</v>
      </c>
      <c r="F1920" s="26"/>
      <c r="G1920" s="27">
        <f>K1918*8.5%/12</f>
        <v>206.23693107446184</v>
      </c>
      <c r="H1920" s="26"/>
      <c r="I1920" s="26">
        <v>0</v>
      </c>
      <c r="J1920" s="26"/>
      <c r="K1920" s="27">
        <f>K1918+C1920+E1920+G1920-I1920</f>
        <v>30787.038965116131</v>
      </c>
    </row>
    <row r="1921" spans="1:11" x14ac:dyDescent="0.25">
      <c r="A1921" s="26"/>
      <c r="B1921" s="22"/>
      <c r="C1921" s="4"/>
      <c r="D1921" s="4"/>
      <c r="E1921" s="4"/>
      <c r="F1921" s="26"/>
      <c r="G1921" s="27"/>
      <c r="H1921" s="26"/>
      <c r="I1921" s="26"/>
      <c r="J1921" s="26"/>
      <c r="K1921" s="27"/>
    </row>
    <row r="1922" spans="1:11" x14ac:dyDescent="0.25">
      <c r="A1922" s="26">
        <v>4</v>
      </c>
      <c r="B1922" s="22" t="s">
        <v>1258</v>
      </c>
      <c r="C1922" s="4">
        <v>1122</v>
      </c>
      <c r="D1922" s="4"/>
      <c r="E1922" s="4">
        <v>343</v>
      </c>
      <c r="F1922" s="26"/>
      <c r="G1922" s="27">
        <f>K1920*8.5%/12</f>
        <v>218.07485933623926</v>
      </c>
      <c r="H1922" s="26"/>
      <c r="I1922" s="26">
        <v>0</v>
      </c>
      <c r="J1922" s="26"/>
      <c r="K1922" s="27">
        <f>K1920+C1922+E1922+G1922-I1922</f>
        <v>32470.113824452372</v>
      </c>
    </row>
    <row r="1923" spans="1:11" x14ac:dyDescent="0.25">
      <c r="A1923" s="26"/>
      <c r="B1923" s="22"/>
      <c r="C1923" s="4"/>
      <c r="D1923" s="4"/>
      <c r="E1923" s="4"/>
      <c r="F1923" s="26"/>
      <c r="G1923" s="27"/>
      <c r="H1923" s="26"/>
      <c r="I1923" s="26"/>
      <c r="J1923" s="26"/>
      <c r="K1923" s="27"/>
    </row>
    <row r="1924" spans="1:11" x14ac:dyDescent="0.25">
      <c r="A1924" s="26">
        <v>5</v>
      </c>
      <c r="B1924" s="22" t="s">
        <v>1259</v>
      </c>
      <c r="C1924" s="4">
        <v>1125</v>
      </c>
      <c r="D1924" s="4"/>
      <c r="E1924" s="4">
        <v>343</v>
      </c>
      <c r="F1924" s="26"/>
      <c r="G1924" s="27">
        <f>K1922*8.5%/12</f>
        <v>229.99663958987097</v>
      </c>
      <c r="H1924" s="26"/>
      <c r="I1924" s="26">
        <v>0</v>
      </c>
      <c r="J1924" s="26"/>
      <c r="K1924" s="27">
        <f>K1922+C1924+E1924+G1924-I1924</f>
        <v>34168.110464042249</v>
      </c>
    </row>
    <row r="1925" spans="1:11" x14ac:dyDescent="0.25">
      <c r="A1925" s="26"/>
      <c r="B1925" s="22"/>
      <c r="C1925" s="4"/>
      <c r="D1925" s="4"/>
      <c r="E1925" s="4"/>
      <c r="F1925" s="26"/>
      <c r="G1925" s="27"/>
      <c r="H1925" s="26"/>
      <c r="I1925" s="26"/>
      <c r="J1925" s="26"/>
      <c r="K1925" s="26"/>
    </row>
    <row r="1926" spans="1:11" x14ac:dyDescent="0.25">
      <c r="A1926" s="26">
        <v>6</v>
      </c>
      <c r="B1926" s="22" t="s">
        <v>1260</v>
      </c>
      <c r="C1926" s="4"/>
      <c r="D1926" s="4"/>
      <c r="E1926" s="4"/>
      <c r="F1926" s="26"/>
      <c r="G1926" s="27"/>
      <c r="H1926" s="26"/>
      <c r="I1926" s="26"/>
      <c r="J1926" s="26"/>
      <c r="K1926" s="27">
        <f>K1924+C1926+E1926+G1926-I1926</f>
        <v>34168.110464042249</v>
      </c>
    </row>
    <row r="1927" spans="1:11" x14ac:dyDescent="0.25">
      <c r="A1927" s="26"/>
      <c r="B1927" s="22"/>
      <c r="C1927" s="26"/>
      <c r="D1927" s="26"/>
      <c r="E1927" s="26"/>
      <c r="F1927" s="26"/>
      <c r="G1927" s="26"/>
      <c r="H1927" s="26"/>
      <c r="I1927" s="26"/>
      <c r="J1927" s="26"/>
      <c r="K1927" s="26"/>
    </row>
    <row r="1928" spans="1:11" x14ac:dyDescent="0.25">
      <c r="A1928" s="26">
        <v>7</v>
      </c>
      <c r="B1928" s="22" t="s">
        <v>1261</v>
      </c>
      <c r="C1928" s="4"/>
      <c r="D1928" s="4"/>
      <c r="E1928" s="4"/>
      <c r="F1928" s="26"/>
      <c r="G1928" s="27"/>
      <c r="H1928" s="26"/>
      <c r="I1928" s="26">
        <v>0</v>
      </c>
      <c r="J1928" s="26"/>
      <c r="K1928" s="27">
        <f>K1926+C1928+E1928+G1928-I1928</f>
        <v>34168.110464042249</v>
      </c>
    </row>
    <row r="1929" spans="1:11" x14ac:dyDescent="0.25">
      <c r="A1929" s="26"/>
      <c r="B1929" s="22"/>
      <c r="C1929" s="26"/>
      <c r="D1929" s="26"/>
      <c r="E1929" s="26"/>
      <c r="F1929" s="26"/>
      <c r="G1929" s="26"/>
      <c r="H1929" s="26"/>
      <c r="I1929" s="26"/>
      <c r="J1929" s="26"/>
      <c r="K1929" s="26"/>
    </row>
    <row r="1930" spans="1:11" x14ac:dyDescent="0.25">
      <c r="A1930" s="26">
        <v>8</v>
      </c>
      <c r="B1930" s="22" t="s">
        <v>1262</v>
      </c>
      <c r="C1930" s="4"/>
      <c r="D1930" s="4"/>
      <c r="E1930" s="4"/>
      <c r="F1930" s="26"/>
      <c r="G1930" s="27"/>
      <c r="H1930" s="26"/>
      <c r="I1930" s="26">
        <v>0</v>
      </c>
      <c r="J1930" s="26"/>
      <c r="K1930" s="27">
        <f>K1928+C1930+E1930+G1930-I1930</f>
        <v>34168.110464042249</v>
      </c>
    </row>
    <row r="1931" spans="1:11" x14ac:dyDescent="0.25">
      <c r="A1931" s="26"/>
      <c r="B1931" s="22"/>
      <c r="C1931" s="26"/>
      <c r="D1931" s="26"/>
      <c r="E1931" s="26"/>
      <c r="F1931" s="26"/>
      <c r="G1931" s="26"/>
      <c r="H1931" s="26"/>
      <c r="I1931" s="26"/>
      <c r="J1931" s="26"/>
      <c r="K1931" s="26"/>
    </row>
    <row r="1932" spans="1:11" x14ac:dyDescent="0.25">
      <c r="A1932" s="26">
        <v>9</v>
      </c>
      <c r="B1932" s="22" t="s">
        <v>1263</v>
      </c>
      <c r="C1932" s="4"/>
      <c r="D1932" s="4"/>
      <c r="E1932" s="4"/>
      <c r="F1932" s="26"/>
      <c r="G1932" s="27"/>
      <c r="H1932" s="26"/>
      <c r="I1932" s="26">
        <v>0</v>
      </c>
      <c r="J1932" s="26"/>
      <c r="K1932" s="27">
        <f>K1930+C1932+E1932+G1932-I1932</f>
        <v>34168.110464042249</v>
      </c>
    </row>
    <row r="1933" spans="1:11" x14ac:dyDescent="0.25">
      <c r="A1933" s="26"/>
      <c r="B1933" s="22"/>
      <c r="C1933" s="4"/>
      <c r="D1933" s="4"/>
      <c r="E1933" s="4"/>
      <c r="F1933" s="26"/>
      <c r="G1933" s="27"/>
      <c r="H1933" s="26"/>
      <c r="I1933" s="26"/>
      <c r="J1933" s="26"/>
      <c r="K1933" s="27"/>
    </row>
    <row r="1934" spans="1:11" x14ac:dyDescent="0.25">
      <c r="A1934" s="26">
        <v>10</v>
      </c>
      <c r="B1934" s="22" t="s">
        <v>1264</v>
      </c>
      <c r="C1934" s="4"/>
      <c r="D1934" s="4"/>
      <c r="E1934" s="4"/>
      <c r="F1934" s="26"/>
      <c r="G1934" s="27"/>
      <c r="H1934" s="26"/>
      <c r="I1934" s="26">
        <v>0</v>
      </c>
      <c r="J1934" s="26"/>
      <c r="K1934" s="27">
        <f>K1932+C1934+E1934+G1934-I1934</f>
        <v>34168.110464042249</v>
      </c>
    </row>
    <row r="1935" spans="1:11" x14ac:dyDescent="0.25">
      <c r="A1935" s="26"/>
      <c r="B1935" s="22"/>
      <c r="C1935" s="4"/>
      <c r="D1935" s="4"/>
      <c r="E1935" s="4"/>
      <c r="F1935" s="26"/>
      <c r="G1935" s="27"/>
      <c r="H1935" s="26"/>
      <c r="I1935" s="26"/>
      <c r="J1935" s="26"/>
      <c r="K1935" s="27"/>
    </row>
    <row r="1936" spans="1:11" x14ac:dyDescent="0.25">
      <c r="A1936" s="26">
        <v>11</v>
      </c>
      <c r="B1936" s="22" t="s">
        <v>1265</v>
      </c>
      <c r="C1936" s="4"/>
      <c r="D1936" s="4"/>
      <c r="E1936" s="4"/>
      <c r="F1936" s="26"/>
      <c r="G1936" s="27"/>
      <c r="H1936" s="26"/>
      <c r="I1936" s="26">
        <v>0</v>
      </c>
      <c r="J1936" s="26"/>
      <c r="K1936" s="27">
        <f>K1934+C1936+E1936+G1936-I1936</f>
        <v>34168.110464042249</v>
      </c>
    </row>
    <row r="1937" spans="1:11" x14ac:dyDescent="0.25">
      <c r="A1937" s="26"/>
      <c r="B1937" s="22"/>
      <c r="C1937" s="4"/>
      <c r="D1937" s="4"/>
      <c r="E1937" s="4"/>
      <c r="F1937" s="26"/>
      <c r="G1937" s="27"/>
      <c r="H1937" s="26"/>
      <c r="I1937" s="26"/>
      <c r="J1937" s="26"/>
      <c r="K1937" s="27"/>
    </row>
    <row r="1938" spans="1:11" x14ac:dyDescent="0.25">
      <c r="A1938" s="26">
        <v>12</v>
      </c>
      <c r="B1938" s="22" t="s">
        <v>1266</v>
      </c>
      <c r="C1938" s="4"/>
      <c r="D1938" s="4"/>
      <c r="E1938" s="4"/>
      <c r="F1938" s="26"/>
      <c r="G1938" s="27"/>
      <c r="H1938" s="26"/>
      <c r="I1938" s="26">
        <v>0</v>
      </c>
      <c r="J1938" s="26"/>
      <c r="K1938" s="27">
        <f>K1936+C1938+E1938+G1938-I1938</f>
        <v>34168.110464042249</v>
      </c>
    </row>
    <row r="1939" spans="1:11" x14ac:dyDescent="0.25">
      <c r="A1939" s="26"/>
      <c r="B1939" s="22"/>
      <c r="C1939" s="4"/>
      <c r="D1939" s="4"/>
      <c r="E1939" s="4"/>
      <c r="F1939" s="26"/>
      <c r="G1939" s="27"/>
      <c r="H1939" s="26"/>
      <c r="I1939" s="26"/>
      <c r="J1939" s="26"/>
      <c r="K1939" s="27"/>
    </row>
    <row r="1940" spans="1:11" x14ac:dyDescent="0.25">
      <c r="A1940" s="26"/>
      <c r="B1940" s="22"/>
      <c r="C1940" s="6">
        <f>SUM(C1916:C1939)</f>
        <v>5478</v>
      </c>
      <c r="D1940" s="6"/>
      <c r="E1940" s="6">
        <f>SUM(E1916:E1939)</f>
        <v>1651</v>
      </c>
      <c r="F1940" s="28"/>
      <c r="G1940" s="6">
        <f>SUM(G1916:G1939)</f>
        <v>1034.3904640422388</v>
      </c>
      <c r="H1940" s="28"/>
      <c r="I1940" s="6">
        <f>SUM(I1916:I1925)</f>
        <v>0</v>
      </c>
      <c r="J1940" s="26"/>
      <c r="K1940" s="27"/>
    </row>
    <row r="1941" spans="1:11" x14ac:dyDescent="0.25">
      <c r="A1941" s="24"/>
      <c r="B1941" s="22"/>
      <c r="C1941" s="26"/>
      <c r="D1941" s="26"/>
      <c r="E1941" s="26"/>
      <c r="F1941" s="26"/>
      <c r="G1941" s="26"/>
      <c r="H1941" s="26"/>
      <c r="I1941" s="26"/>
      <c r="J1941" s="26"/>
      <c r="K1941" s="26"/>
    </row>
    <row r="1942" spans="1:11" x14ac:dyDescent="0.25">
      <c r="A1942" s="24"/>
      <c r="B1942" s="22" t="s">
        <v>173</v>
      </c>
      <c r="C1942" s="29">
        <f>C1940+C1914</f>
        <v>23967</v>
      </c>
      <c r="D1942" s="28"/>
      <c r="E1942" s="29">
        <f>E1940+E1914</f>
        <v>7304</v>
      </c>
      <c r="F1942" s="28"/>
      <c r="G1942" s="29">
        <f>G1940+G1914</f>
        <v>2897.1104640422391</v>
      </c>
      <c r="H1942" s="28"/>
      <c r="I1942" s="29">
        <f>I1940+I1914</f>
        <v>0</v>
      </c>
      <c r="J1942" s="28"/>
      <c r="K1942" s="30">
        <f>C1942+E1942+G1942-I1942</f>
        <v>34168.110464042242</v>
      </c>
    </row>
    <row r="1943" spans="1:11" x14ac:dyDescent="0.25">
      <c r="A1943" s="24"/>
      <c r="B1943" s="22"/>
      <c r="C1943" s="26"/>
      <c r="D1943" s="26"/>
      <c r="E1943" s="26"/>
      <c r="F1943" s="26"/>
      <c r="G1943" s="26"/>
      <c r="H1943" s="26"/>
      <c r="I1943" s="26"/>
      <c r="J1943" s="26"/>
      <c r="K1943" s="26"/>
    </row>
    <row r="1944" spans="1:11" x14ac:dyDescent="0.25">
      <c r="A1944" s="16"/>
      <c r="B1944" s="16"/>
      <c r="C1944" s="16"/>
      <c r="D1944" s="16"/>
      <c r="E1944" s="16"/>
      <c r="F1944" s="16"/>
      <c r="G1944" s="16"/>
      <c r="H1944" s="16"/>
      <c r="I1944" s="16"/>
      <c r="J1944" s="16"/>
      <c r="K1944" s="16"/>
    </row>
    <row r="1945" spans="1:11" x14ac:dyDescent="0.25">
      <c r="A1945" s="16"/>
      <c r="B1945" s="16"/>
      <c r="C1945" s="16"/>
      <c r="D1945" s="16"/>
      <c r="E1945" s="16"/>
      <c r="F1945" s="16"/>
      <c r="G1945" s="16"/>
      <c r="H1945" s="16"/>
      <c r="I1945" s="16"/>
      <c r="J1945" s="16"/>
      <c r="K1945" s="16"/>
    </row>
    <row r="1946" spans="1:11" x14ac:dyDescent="0.25">
      <c r="A1946" s="16"/>
      <c r="B1946" s="16"/>
      <c r="C1946" s="16"/>
      <c r="D1946" s="16"/>
      <c r="E1946" s="16"/>
      <c r="F1946" s="16"/>
      <c r="G1946" s="16"/>
      <c r="H1946" s="16"/>
      <c r="I1946" s="16"/>
      <c r="J1946" s="16"/>
      <c r="K1946" s="16"/>
    </row>
    <row r="1947" spans="1:11" x14ac:dyDescent="0.25">
      <c r="A1947" s="16"/>
      <c r="B1947" s="16"/>
      <c r="C1947" s="16"/>
      <c r="D1947" s="16"/>
      <c r="E1947" s="16"/>
      <c r="F1947" s="16"/>
      <c r="G1947" s="16"/>
      <c r="H1947" s="16"/>
      <c r="I1947" s="16"/>
      <c r="J1947" s="16"/>
      <c r="K1947" s="16"/>
    </row>
    <row r="1948" spans="1:11" x14ac:dyDescent="0.25">
      <c r="A1948" s="16"/>
      <c r="B1948" s="16"/>
      <c r="C1948" s="16"/>
      <c r="D1948" s="16"/>
      <c r="E1948" s="16"/>
      <c r="F1948" s="16"/>
      <c r="G1948" s="16"/>
      <c r="H1948" s="16"/>
      <c r="I1948" s="16"/>
      <c r="J1948" s="16"/>
      <c r="K1948" s="16"/>
    </row>
    <row r="1949" spans="1:11" x14ac:dyDescent="0.25">
      <c r="A1949" s="16"/>
      <c r="B1949" s="16"/>
      <c r="C1949" s="16"/>
      <c r="D1949" s="16"/>
      <c r="E1949" s="16"/>
      <c r="F1949" s="16"/>
      <c r="G1949" s="16"/>
      <c r="H1949" s="16"/>
      <c r="I1949" s="16"/>
      <c r="J1949" s="16"/>
      <c r="K1949" s="16"/>
    </row>
    <row r="1950" spans="1:11" x14ac:dyDescent="0.25">
      <c r="A1950" s="16"/>
      <c r="B1950" s="16"/>
      <c r="C1950" s="16"/>
      <c r="D1950" s="16"/>
      <c r="E1950" s="16"/>
      <c r="F1950" s="16"/>
      <c r="G1950" s="16"/>
      <c r="H1950" s="16"/>
      <c r="I1950" s="16"/>
      <c r="J1950" s="16"/>
      <c r="K1950" s="16"/>
    </row>
    <row r="1951" spans="1:11" x14ac:dyDescent="0.25">
      <c r="A1951" s="31"/>
      <c r="B1951" s="34"/>
      <c r="C1951" s="35"/>
      <c r="D1951" s="35"/>
      <c r="E1951" s="35"/>
      <c r="F1951" s="35"/>
      <c r="G1951" s="35"/>
      <c r="H1951" s="35"/>
      <c r="I1951" s="35"/>
      <c r="J1951" s="35"/>
      <c r="K1951" s="35"/>
    </row>
    <row r="1952" spans="1:11" x14ac:dyDescent="0.25">
      <c r="A1952" s="31"/>
      <c r="B1952" s="34"/>
      <c r="C1952" s="35"/>
      <c r="D1952" s="35"/>
      <c r="E1952" s="35"/>
      <c r="F1952" s="35"/>
      <c r="G1952" s="35"/>
      <c r="H1952" s="35"/>
      <c r="I1952" s="35"/>
      <c r="J1952" s="35"/>
      <c r="K1952" s="35"/>
    </row>
    <row r="1953" spans="1:11" x14ac:dyDescent="0.25">
      <c r="A1953" s="31"/>
      <c r="B1953" s="34"/>
      <c r="C1953" s="35"/>
      <c r="D1953" s="35"/>
      <c r="E1953" s="35"/>
      <c r="F1953" s="35"/>
      <c r="G1953" s="35"/>
      <c r="H1953" s="35"/>
      <c r="I1953" s="35"/>
      <c r="J1953" s="35"/>
      <c r="K1953" s="35"/>
    </row>
    <row r="1954" spans="1:11" x14ac:dyDescent="0.25">
      <c r="A1954" s="31"/>
      <c r="B1954" s="34"/>
      <c r="C1954" s="35"/>
      <c r="D1954" s="35"/>
      <c r="E1954" s="35"/>
      <c r="F1954" s="35"/>
      <c r="G1954" s="35"/>
      <c r="H1954" s="35"/>
      <c r="I1954" s="35"/>
      <c r="J1954" s="35"/>
      <c r="K1954" s="35"/>
    </row>
    <row r="1955" spans="1:11" x14ac:dyDescent="0.25">
      <c r="A1955" s="31"/>
      <c r="B1955" s="34"/>
      <c r="C1955" s="35"/>
      <c r="D1955" s="35"/>
      <c r="E1955" s="35"/>
      <c r="F1955" s="35"/>
      <c r="G1955" s="35"/>
      <c r="H1955" s="35"/>
      <c r="I1955" s="35"/>
      <c r="J1955" s="35"/>
      <c r="K1955" s="35"/>
    </row>
    <row r="1956" spans="1:11" ht="15.75" x14ac:dyDescent="0.25">
      <c r="A1956" s="16"/>
      <c r="B1956" s="17" t="s">
        <v>174</v>
      </c>
      <c r="C1956" s="17"/>
      <c r="D1956" s="17"/>
      <c r="E1956" s="16"/>
      <c r="F1956" s="16"/>
      <c r="G1956" s="16"/>
      <c r="H1956" s="16"/>
      <c r="I1956" s="16"/>
      <c r="J1956" s="16"/>
      <c r="K1956" s="16"/>
    </row>
    <row r="1957" spans="1:11" ht="15.75" x14ac:dyDescent="0.25">
      <c r="A1957" s="16"/>
      <c r="B1957" s="109" t="s">
        <v>175</v>
      </c>
      <c r="C1957" s="109"/>
      <c r="D1957" s="109"/>
      <c r="E1957" s="16"/>
      <c r="F1957" s="16"/>
      <c r="G1957" s="16"/>
      <c r="H1957" s="16"/>
      <c r="I1957" s="16"/>
      <c r="J1957" s="16"/>
      <c r="K1957" s="16"/>
    </row>
    <row r="1958" spans="1:11" ht="15.75" x14ac:dyDescent="0.25">
      <c r="A1958" s="16"/>
      <c r="B1958" s="17" t="s">
        <v>176</v>
      </c>
      <c r="C1958" s="17"/>
      <c r="D1958" s="17"/>
      <c r="E1958" s="16"/>
      <c r="F1958" s="16"/>
      <c r="G1958" s="16"/>
      <c r="H1958" s="16"/>
      <c r="I1958" s="16"/>
      <c r="J1958" s="16"/>
      <c r="K1958" s="16"/>
    </row>
    <row r="1959" spans="1:11" ht="15.75" x14ac:dyDescent="0.25">
      <c r="A1959" s="16"/>
      <c r="B1959" s="17"/>
      <c r="C1959" s="17"/>
      <c r="D1959" s="17"/>
      <c r="E1959" s="16"/>
      <c r="F1959" s="16"/>
      <c r="G1959" s="16"/>
      <c r="H1959" s="16"/>
      <c r="I1959" s="16"/>
      <c r="J1959" s="16"/>
      <c r="K1959" s="16"/>
    </row>
    <row r="1960" spans="1:11" x14ac:dyDescent="0.25">
      <c r="A1960" s="16"/>
      <c r="B1960" s="2" t="s">
        <v>161</v>
      </c>
      <c r="C1960" s="16"/>
      <c r="D1960" s="16"/>
      <c r="E1960" s="18" t="s">
        <v>179</v>
      </c>
      <c r="F1960" s="15"/>
      <c r="G1960" s="19" t="s">
        <v>180</v>
      </c>
      <c r="H1960" s="16"/>
      <c r="I1960" s="16" t="s">
        <v>178</v>
      </c>
      <c r="J1960" s="16"/>
      <c r="K1960" s="5" t="s">
        <v>131</v>
      </c>
    </row>
    <row r="1961" spans="1:11" x14ac:dyDescent="0.25">
      <c r="A1961" s="16"/>
      <c r="B1961" s="16"/>
      <c r="C1961" s="16"/>
      <c r="D1961" s="16"/>
      <c r="E1961" s="11" t="s">
        <v>262</v>
      </c>
      <c r="F1961" s="20"/>
      <c r="G1961" s="11" t="s">
        <v>289</v>
      </c>
      <c r="H1961" s="16"/>
      <c r="I1961" s="16"/>
      <c r="J1961" s="16"/>
      <c r="K1961" s="16"/>
    </row>
    <row r="1962" spans="1:11" ht="57" x14ac:dyDescent="0.25">
      <c r="A1962" s="21" t="s">
        <v>74</v>
      </c>
      <c r="B1962" s="22" t="s">
        <v>168</v>
      </c>
      <c r="C1962" s="22" t="s">
        <v>64</v>
      </c>
      <c r="D1962" s="22"/>
      <c r="E1962" s="22" t="s">
        <v>164</v>
      </c>
      <c r="F1962" s="22"/>
      <c r="G1962" s="22" t="s">
        <v>165</v>
      </c>
      <c r="H1962" s="22"/>
      <c r="I1962" s="22" t="s">
        <v>166</v>
      </c>
      <c r="J1962" s="23"/>
      <c r="K1962" s="22" t="s">
        <v>167</v>
      </c>
    </row>
    <row r="1963" spans="1:11" x14ac:dyDescent="0.25">
      <c r="A1963" s="24"/>
      <c r="B1963" s="24"/>
      <c r="C1963" s="24"/>
      <c r="D1963" s="24"/>
      <c r="E1963" s="24"/>
      <c r="F1963" s="24"/>
      <c r="G1963" s="24"/>
      <c r="H1963" s="24"/>
      <c r="I1963" s="24"/>
      <c r="J1963" s="24"/>
      <c r="K1963" s="24"/>
    </row>
    <row r="1964" spans="1:11" x14ac:dyDescent="0.25">
      <c r="A1964" s="24"/>
      <c r="B1964" s="25" t="s">
        <v>169</v>
      </c>
      <c r="C1964" s="26">
        <v>16098</v>
      </c>
      <c r="D1964" s="26"/>
      <c r="E1964" s="26">
        <v>4920</v>
      </c>
      <c r="F1964" s="26"/>
      <c r="G1964" s="27">
        <v>1161.4100000000001</v>
      </c>
      <c r="H1964" s="26"/>
      <c r="I1964" s="26">
        <v>0</v>
      </c>
      <c r="J1964" s="26"/>
      <c r="K1964" s="27">
        <f>C1964+E1964+G1964-I1964</f>
        <v>22179.41</v>
      </c>
    </row>
    <row r="1965" spans="1:11" x14ac:dyDescent="0.25">
      <c r="A1965" s="26"/>
      <c r="B1965" s="24"/>
      <c r="C1965" s="26"/>
      <c r="D1965" s="26"/>
      <c r="E1965" s="26"/>
      <c r="F1965" s="26"/>
      <c r="G1965" s="26"/>
      <c r="H1965" s="26"/>
      <c r="I1965" s="26"/>
      <c r="J1965" s="26"/>
      <c r="K1965" s="26"/>
    </row>
    <row r="1966" spans="1:11" x14ac:dyDescent="0.25">
      <c r="A1966" s="26">
        <v>1</v>
      </c>
      <c r="B1966" s="22" t="s">
        <v>170</v>
      </c>
      <c r="C1966" s="4"/>
      <c r="D1966" s="4"/>
      <c r="E1966" s="4"/>
      <c r="F1966" s="26"/>
      <c r="G1966" s="27"/>
      <c r="H1966" s="26"/>
      <c r="I1966" s="26">
        <v>0</v>
      </c>
      <c r="J1966" s="26"/>
      <c r="K1966" s="27">
        <f>K1964+C1966+E1966+G1966-I1966</f>
        <v>22179.41</v>
      </c>
    </row>
    <row r="1967" spans="1:11" x14ac:dyDescent="0.25">
      <c r="A1967" s="26"/>
      <c r="B1967" s="22"/>
      <c r="C1967" s="26"/>
      <c r="D1967" s="26"/>
      <c r="E1967" s="26"/>
      <c r="F1967" s="26"/>
      <c r="G1967" s="26"/>
      <c r="H1967" s="26"/>
      <c r="I1967" s="26"/>
      <c r="J1967" s="26"/>
      <c r="K1967" s="26"/>
    </row>
    <row r="1968" spans="1:11" x14ac:dyDescent="0.25">
      <c r="A1968" s="26">
        <v>2</v>
      </c>
      <c r="B1968" s="22" t="s">
        <v>171</v>
      </c>
      <c r="C1968" s="4"/>
      <c r="D1968" s="4"/>
      <c r="E1968" s="4"/>
      <c r="F1968" s="26"/>
      <c r="G1968" s="27"/>
      <c r="H1968" s="26"/>
      <c r="I1968" s="26">
        <v>0</v>
      </c>
      <c r="J1968" s="26"/>
      <c r="K1968" s="27">
        <f>K1966+C1968+E1968+G1968-I1968</f>
        <v>22179.41</v>
      </c>
    </row>
    <row r="1969" spans="1:11" x14ac:dyDescent="0.25">
      <c r="A1969" s="26"/>
      <c r="B1969" s="22"/>
      <c r="C1969" s="4"/>
      <c r="D1969" s="4"/>
      <c r="E1969" s="4"/>
      <c r="F1969" s="26"/>
      <c r="G1969" s="27"/>
      <c r="H1969" s="26"/>
      <c r="I1969" s="26"/>
      <c r="J1969" s="26"/>
      <c r="K1969" s="27"/>
    </row>
    <row r="1970" spans="1:11" x14ac:dyDescent="0.25">
      <c r="A1970" s="26">
        <v>3</v>
      </c>
      <c r="B1970" s="22" t="s">
        <v>172</v>
      </c>
      <c r="C1970" s="4"/>
      <c r="D1970" s="4"/>
      <c r="E1970" s="4"/>
      <c r="F1970" s="26"/>
      <c r="G1970" s="27"/>
      <c r="H1970" s="26"/>
      <c r="I1970" s="26">
        <v>0</v>
      </c>
      <c r="J1970" s="26"/>
      <c r="K1970" s="27">
        <f>K1968+C1970+E1970+G1970-I1970</f>
        <v>22179.41</v>
      </c>
    </row>
    <row r="1971" spans="1:11" x14ac:dyDescent="0.25">
      <c r="A1971" s="26"/>
      <c r="B1971" s="22"/>
      <c r="C1971" s="4"/>
      <c r="D1971" s="4"/>
      <c r="E1971" s="4"/>
      <c r="F1971" s="26"/>
      <c r="G1971" s="27"/>
      <c r="H1971" s="26"/>
      <c r="I1971" s="26"/>
      <c r="J1971" s="26"/>
      <c r="K1971" s="27"/>
    </row>
    <row r="1972" spans="1:11" x14ac:dyDescent="0.25">
      <c r="A1972" s="26">
        <v>4</v>
      </c>
      <c r="B1972" s="22" t="s">
        <v>336</v>
      </c>
      <c r="C1972" s="4"/>
      <c r="D1972" s="4"/>
      <c r="E1972" s="4"/>
      <c r="F1972" s="26"/>
      <c r="G1972" s="27"/>
      <c r="H1972" s="26"/>
      <c r="I1972" s="26">
        <v>0</v>
      </c>
      <c r="J1972" s="26"/>
      <c r="K1972" s="27">
        <f>K1970+C1972+E1972+G1972-I1972</f>
        <v>22179.41</v>
      </c>
    </row>
    <row r="1973" spans="1:11" x14ac:dyDescent="0.25">
      <c r="A1973" s="26"/>
      <c r="B1973" s="22"/>
      <c r="C1973" s="4"/>
      <c r="D1973" s="4"/>
      <c r="E1973" s="4"/>
      <c r="F1973" s="26"/>
      <c r="G1973" s="27"/>
      <c r="H1973" s="26"/>
      <c r="I1973" s="26"/>
      <c r="J1973" s="26"/>
      <c r="K1973" s="27"/>
    </row>
    <row r="1974" spans="1:11" x14ac:dyDescent="0.25">
      <c r="A1974" s="26">
        <v>5</v>
      </c>
      <c r="B1974" s="22" t="s">
        <v>338</v>
      </c>
      <c r="C1974" s="4"/>
      <c r="D1974" s="4"/>
      <c r="E1974" s="4"/>
      <c r="F1974" s="26"/>
      <c r="G1974" s="27"/>
      <c r="H1974" s="26"/>
      <c r="I1974" s="26">
        <v>0</v>
      </c>
      <c r="J1974" s="26"/>
      <c r="K1974" s="27">
        <f>K1972+C1974+E1974+G1974-I1974</f>
        <v>22179.41</v>
      </c>
    </row>
    <row r="1975" spans="1:11" x14ac:dyDescent="0.25">
      <c r="A1975" s="26"/>
      <c r="B1975" s="22"/>
      <c r="C1975" s="4"/>
      <c r="D1975" s="4"/>
      <c r="E1975" s="4"/>
      <c r="F1975" s="26"/>
      <c r="G1975" s="27"/>
      <c r="H1975" s="26"/>
      <c r="I1975" s="26"/>
      <c r="J1975" s="26"/>
      <c r="K1975" s="27"/>
    </row>
    <row r="1976" spans="1:11" x14ac:dyDescent="0.25">
      <c r="A1976" s="26">
        <v>6</v>
      </c>
      <c r="B1976" s="22" t="s">
        <v>341</v>
      </c>
      <c r="C1976" s="4"/>
      <c r="D1976" s="4"/>
      <c r="E1976" s="4"/>
      <c r="F1976" s="26"/>
      <c r="G1976" s="27"/>
      <c r="H1976" s="26"/>
      <c r="I1976" s="26">
        <v>0</v>
      </c>
      <c r="J1976" s="26"/>
      <c r="K1976" s="27">
        <f>K1974+C1976+E1976+G1976-I1976</f>
        <v>22179.41</v>
      </c>
    </row>
    <row r="1977" spans="1:11" x14ac:dyDescent="0.25">
      <c r="A1977" s="26"/>
      <c r="B1977" s="22"/>
      <c r="C1977" s="4"/>
      <c r="D1977" s="4"/>
      <c r="E1977" s="4"/>
      <c r="F1977" s="26"/>
      <c r="G1977" s="27"/>
      <c r="H1977" s="26"/>
      <c r="I1977" s="26"/>
      <c r="J1977" s="26"/>
      <c r="K1977" s="27"/>
    </row>
    <row r="1978" spans="1:11" x14ac:dyDescent="0.25">
      <c r="A1978" s="26">
        <v>7</v>
      </c>
      <c r="B1978" s="22" t="s">
        <v>343</v>
      </c>
      <c r="C1978" s="4"/>
      <c r="D1978" s="4"/>
      <c r="E1978" s="4"/>
      <c r="F1978" s="26"/>
      <c r="G1978" s="27"/>
      <c r="H1978" s="26"/>
      <c r="I1978" s="26">
        <v>0</v>
      </c>
      <c r="J1978" s="26"/>
      <c r="K1978" s="27">
        <f>K1976+C1978+E1978+G1978-I1978</f>
        <v>22179.41</v>
      </c>
    </row>
    <row r="1979" spans="1:11" x14ac:dyDescent="0.25">
      <c r="A1979" s="26"/>
      <c r="B1979" s="22"/>
      <c r="C1979" s="4"/>
      <c r="D1979" s="4"/>
      <c r="E1979" s="4"/>
      <c r="F1979" s="26"/>
      <c r="G1979" s="27"/>
      <c r="H1979" s="26"/>
      <c r="I1979" s="26"/>
      <c r="J1979" s="26"/>
      <c r="K1979" s="27"/>
    </row>
    <row r="1980" spans="1:11" x14ac:dyDescent="0.25">
      <c r="A1980" s="26">
        <v>8</v>
      </c>
      <c r="B1980" s="22" t="s">
        <v>342</v>
      </c>
      <c r="C1980" s="4"/>
      <c r="D1980" s="4"/>
      <c r="E1980" s="4"/>
      <c r="F1980" s="26"/>
      <c r="G1980" s="27"/>
      <c r="H1980" s="26"/>
      <c r="I1980" s="26">
        <v>0</v>
      </c>
      <c r="J1980" s="26"/>
      <c r="K1980" s="27">
        <f>K1978+C1980+E1980+G1980-I1980</f>
        <v>22179.41</v>
      </c>
    </row>
    <row r="1981" spans="1:11" x14ac:dyDescent="0.25">
      <c r="A1981" s="26"/>
      <c r="B1981" s="22"/>
      <c r="C1981" s="4"/>
      <c r="D1981" s="4"/>
      <c r="E1981" s="4"/>
      <c r="F1981" s="26"/>
      <c r="G1981" s="27"/>
      <c r="H1981" s="26"/>
      <c r="I1981" s="26"/>
      <c r="J1981" s="26"/>
      <c r="K1981" s="27"/>
    </row>
    <row r="1982" spans="1:11" x14ac:dyDescent="0.25">
      <c r="A1982" s="26">
        <v>9</v>
      </c>
      <c r="B1982" s="22" t="s">
        <v>344</v>
      </c>
      <c r="C1982" s="4"/>
      <c r="D1982" s="4"/>
      <c r="E1982" s="4"/>
      <c r="F1982" s="26"/>
      <c r="G1982" s="27"/>
      <c r="H1982" s="26"/>
      <c r="I1982" s="26">
        <v>0</v>
      </c>
      <c r="J1982" s="26"/>
      <c r="K1982" s="27">
        <f>K1980+C1982+E1982+G1982-I1982</f>
        <v>22179.41</v>
      </c>
    </row>
    <row r="1983" spans="1:11" x14ac:dyDescent="0.25">
      <c r="A1983" s="26"/>
      <c r="B1983" s="22"/>
      <c r="C1983" s="4"/>
      <c r="D1983" s="4"/>
      <c r="E1983" s="4"/>
      <c r="F1983" s="26"/>
      <c r="G1983" s="27"/>
      <c r="H1983" s="26"/>
      <c r="I1983" s="26"/>
      <c r="J1983" s="26"/>
      <c r="K1983" s="27"/>
    </row>
    <row r="1984" spans="1:11" x14ac:dyDescent="0.25">
      <c r="A1984" s="26"/>
      <c r="B1984" s="22"/>
      <c r="C1984" s="6">
        <f>SUM(C1966:C1983)</f>
        <v>0</v>
      </c>
      <c r="D1984" s="6"/>
      <c r="E1984" s="6">
        <f>SUM(E1966:E1983)</f>
        <v>0</v>
      </c>
      <c r="F1984" s="28"/>
      <c r="G1984" s="6">
        <f>SUM(G1966:G1983)</f>
        <v>0</v>
      </c>
      <c r="H1984" s="28"/>
      <c r="I1984" s="6">
        <f>SUM(I1966:I1983)</f>
        <v>0</v>
      </c>
      <c r="J1984" s="26"/>
      <c r="K1984" s="27"/>
    </row>
    <row r="1985" spans="1:11" x14ac:dyDescent="0.25">
      <c r="A1985" s="24"/>
      <c r="B1985" s="22"/>
      <c r="C1985" s="26"/>
      <c r="D1985" s="26"/>
      <c r="E1985" s="26"/>
      <c r="F1985" s="26"/>
      <c r="G1985" s="26"/>
      <c r="H1985" s="26"/>
      <c r="I1985" s="26"/>
      <c r="J1985" s="26"/>
      <c r="K1985" s="26"/>
    </row>
    <row r="1986" spans="1:11" x14ac:dyDescent="0.25">
      <c r="A1986" s="24"/>
      <c r="B1986" s="22" t="s">
        <v>173</v>
      </c>
      <c r="C1986" s="29">
        <f>C1984+C1964</f>
        <v>16098</v>
      </c>
      <c r="D1986" s="28"/>
      <c r="E1986" s="29">
        <f>E1984+E1964</f>
        <v>4920</v>
      </c>
      <c r="F1986" s="28"/>
      <c r="G1986" s="29">
        <f>G1984+G1964</f>
        <v>1161.4100000000001</v>
      </c>
      <c r="H1986" s="28"/>
      <c r="I1986" s="29">
        <f>I1984+I1964</f>
        <v>0</v>
      </c>
      <c r="J1986" s="28"/>
      <c r="K1986" s="30">
        <f>C1986+E1986+G1986-I1986</f>
        <v>22179.41</v>
      </c>
    </row>
    <row r="1987" spans="1:11" x14ac:dyDescent="0.25">
      <c r="A1987" s="24"/>
      <c r="B1987" s="22"/>
      <c r="C1987" s="26"/>
      <c r="D1987" s="26"/>
      <c r="E1987" s="26"/>
      <c r="F1987" s="26"/>
      <c r="G1987" s="26"/>
      <c r="H1987" s="26"/>
      <c r="I1987" s="26"/>
      <c r="J1987" s="26"/>
      <c r="K1987" s="26"/>
    </row>
    <row r="1988" spans="1:11" x14ac:dyDescent="0.25">
      <c r="A1988" s="16"/>
      <c r="B1988" s="16"/>
      <c r="C1988" s="16"/>
      <c r="D1988" s="16"/>
      <c r="E1988" s="16"/>
      <c r="F1988" s="16"/>
      <c r="G1988" s="16"/>
      <c r="H1988" s="16"/>
      <c r="I1988" s="16"/>
      <c r="J1988" s="16"/>
      <c r="K1988" s="16"/>
    </row>
    <row r="1989" spans="1:11" x14ac:dyDescent="0.25">
      <c r="A1989" s="16"/>
      <c r="B1989" s="16"/>
      <c r="C1989" s="16"/>
      <c r="D1989" s="16"/>
      <c r="E1989" s="16"/>
      <c r="F1989" s="16"/>
      <c r="G1989" s="16"/>
      <c r="H1989" s="16"/>
      <c r="I1989" s="16"/>
      <c r="J1989" s="16"/>
      <c r="K1989" s="16"/>
    </row>
    <row r="1990" spans="1:11" x14ac:dyDescent="0.25">
      <c r="A1990" s="16"/>
      <c r="B1990" s="16"/>
      <c r="C1990" s="16"/>
      <c r="D1990" s="16"/>
      <c r="E1990" s="16"/>
      <c r="F1990" s="16"/>
      <c r="G1990" s="16"/>
      <c r="H1990" s="16"/>
      <c r="I1990" s="16"/>
      <c r="J1990" s="16"/>
      <c r="K1990" s="16"/>
    </row>
    <row r="1991" spans="1:11" x14ac:dyDescent="0.25">
      <c r="A1991" s="16"/>
      <c r="B1991" s="16"/>
      <c r="C1991" s="16"/>
      <c r="D1991" s="16"/>
      <c r="E1991" s="16"/>
      <c r="F1991" s="16"/>
      <c r="G1991" s="16"/>
      <c r="H1991" s="16"/>
      <c r="I1991" s="16"/>
      <c r="J1991" s="16"/>
      <c r="K1991" s="16"/>
    </row>
    <row r="1992" spans="1:11" x14ac:dyDescent="0.25">
      <c r="A1992" s="16"/>
      <c r="B1992" s="16"/>
      <c r="C1992" s="16"/>
      <c r="D1992" s="16"/>
      <c r="E1992" s="16"/>
      <c r="F1992" s="16"/>
      <c r="G1992" s="16"/>
      <c r="H1992" s="16"/>
      <c r="I1992" s="16"/>
      <c r="J1992" s="16"/>
      <c r="K1992" s="16"/>
    </row>
    <row r="1993" spans="1:11" ht="15.75" x14ac:dyDescent="0.25">
      <c r="A1993" s="16"/>
      <c r="B1993" s="17" t="s">
        <v>174</v>
      </c>
      <c r="C1993" s="17"/>
      <c r="D1993" s="17"/>
      <c r="E1993" s="16"/>
      <c r="F1993" s="16"/>
      <c r="G1993" s="16"/>
      <c r="H1993" s="16"/>
      <c r="I1993" s="16"/>
      <c r="J1993" s="16"/>
      <c r="K1993" s="16"/>
    </row>
    <row r="1994" spans="1:11" ht="15.75" x14ac:dyDescent="0.25">
      <c r="A1994" s="16"/>
      <c r="B1994" s="109" t="s">
        <v>175</v>
      </c>
      <c r="C1994" s="109"/>
      <c r="D1994" s="109"/>
      <c r="E1994" s="16"/>
      <c r="F1994" s="16"/>
      <c r="G1994" s="16"/>
      <c r="H1994" s="16"/>
      <c r="I1994" s="16"/>
      <c r="J1994" s="16"/>
      <c r="K1994" s="16"/>
    </row>
    <row r="1995" spans="1:11" ht="15.75" x14ac:dyDescent="0.25">
      <c r="A1995" s="16"/>
      <c r="B1995" s="17" t="s">
        <v>176</v>
      </c>
      <c r="C1995" s="17"/>
      <c r="D1995" s="17"/>
      <c r="E1995" s="16"/>
      <c r="F1995" s="16"/>
      <c r="G1995" s="16"/>
      <c r="H1995" s="16"/>
      <c r="I1995" s="16"/>
      <c r="J1995" s="16"/>
      <c r="K1995" s="16"/>
    </row>
    <row r="1996" spans="1:11" ht="15.75" x14ac:dyDescent="0.25">
      <c r="A1996" s="16"/>
      <c r="B1996" s="17"/>
      <c r="C1996" s="17"/>
      <c r="D1996" s="17"/>
      <c r="E1996" s="16"/>
      <c r="F1996" s="16"/>
      <c r="G1996" s="16"/>
      <c r="H1996" s="16"/>
      <c r="I1996" s="16"/>
      <c r="J1996" s="16"/>
      <c r="K1996" s="16"/>
    </row>
    <row r="1997" spans="1:11" x14ac:dyDescent="0.25">
      <c r="A1997" s="16"/>
      <c r="B1997" s="2" t="s">
        <v>71</v>
      </c>
      <c r="C1997" s="16"/>
      <c r="D1997" s="16"/>
      <c r="E1997" s="18" t="s">
        <v>179</v>
      </c>
      <c r="F1997" s="15"/>
      <c r="G1997" s="19" t="s">
        <v>180</v>
      </c>
      <c r="H1997" s="16"/>
      <c r="I1997" s="16" t="s">
        <v>178</v>
      </c>
      <c r="J1997" s="16"/>
      <c r="K1997" s="5" t="s">
        <v>68</v>
      </c>
    </row>
    <row r="1998" spans="1:11" x14ac:dyDescent="0.25">
      <c r="A1998" s="16"/>
      <c r="B1998" s="16"/>
      <c r="C1998" s="16"/>
      <c r="D1998" s="16"/>
      <c r="E1998" s="11" t="s">
        <v>263</v>
      </c>
      <c r="F1998" s="20"/>
      <c r="G1998" s="11" t="s">
        <v>264</v>
      </c>
      <c r="H1998" s="16"/>
      <c r="I1998" s="16"/>
      <c r="J1998" s="16"/>
      <c r="K1998" s="16"/>
    </row>
    <row r="1999" spans="1:11" ht="57" x14ac:dyDescent="0.25">
      <c r="A1999" s="21" t="s">
        <v>74</v>
      </c>
      <c r="B1999" s="22" t="s">
        <v>168</v>
      </c>
      <c r="C1999" s="22" t="s">
        <v>64</v>
      </c>
      <c r="D1999" s="22"/>
      <c r="E1999" s="22" t="s">
        <v>164</v>
      </c>
      <c r="F1999" s="22"/>
      <c r="G1999" s="22" t="s">
        <v>165</v>
      </c>
      <c r="H1999" s="22"/>
      <c r="I1999" s="22" t="s">
        <v>166</v>
      </c>
      <c r="J1999" s="23"/>
      <c r="K1999" s="22" t="s">
        <v>167</v>
      </c>
    </row>
    <row r="2000" spans="1:11" x14ac:dyDescent="0.25">
      <c r="A2000" s="24"/>
      <c r="B2000" s="24"/>
      <c r="C2000" s="24"/>
      <c r="D2000" s="24"/>
      <c r="E2000" s="24"/>
      <c r="F2000" s="24"/>
      <c r="G2000" s="24"/>
      <c r="H2000" s="24"/>
      <c r="I2000" s="24"/>
      <c r="J2000" s="24"/>
      <c r="K2000" s="24"/>
    </row>
    <row r="2001" spans="1:11" x14ac:dyDescent="0.25">
      <c r="A2001" s="24"/>
      <c r="B2001" s="25" t="s">
        <v>169</v>
      </c>
      <c r="C2001" s="26">
        <v>4415</v>
      </c>
      <c r="D2001" s="26"/>
      <c r="E2001" s="26">
        <v>3253</v>
      </c>
      <c r="F2001" s="26"/>
      <c r="G2001" s="26">
        <v>6208</v>
      </c>
      <c r="H2001" s="26"/>
      <c r="I2001" s="26">
        <v>0</v>
      </c>
      <c r="J2001" s="26"/>
      <c r="K2001" s="26">
        <f>C2001+E2001+G2001-I2001</f>
        <v>13876</v>
      </c>
    </row>
    <row r="2002" spans="1:11" x14ac:dyDescent="0.25">
      <c r="A2002" s="26"/>
      <c r="B2002" s="24"/>
      <c r="C2002" s="26"/>
      <c r="D2002" s="26"/>
      <c r="E2002" s="26"/>
      <c r="F2002" s="26"/>
      <c r="G2002" s="26"/>
      <c r="H2002" s="26"/>
      <c r="I2002" s="26"/>
      <c r="J2002" s="26"/>
      <c r="K2002" s="26"/>
    </row>
    <row r="2003" spans="1:11" x14ac:dyDescent="0.25">
      <c r="A2003" s="26">
        <v>1</v>
      </c>
      <c r="B2003" s="22" t="s">
        <v>170</v>
      </c>
      <c r="C2003" s="4"/>
      <c r="D2003" s="4"/>
      <c r="E2003" s="4"/>
      <c r="F2003" s="26"/>
      <c r="G2003" s="27"/>
      <c r="H2003" s="26"/>
      <c r="I2003" s="26">
        <v>0</v>
      </c>
      <c r="J2003" s="26"/>
      <c r="K2003" s="27">
        <f>K2001+C2003+E2003+G2003-I2003</f>
        <v>13876</v>
      </c>
    </row>
    <row r="2004" spans="1:11" x14ac:dyDescent="0.25">
      <c r="A2004" s="26"/>
      <c r="B2004" s="22"/>
      <c r="C2004" s="26"/>
      <c r="D2004" s="26"/>
      <c r="E2004" s="26"/>
      <c r="F2004" s="26"/>
      <c r="G2004" s="26"/>
      <c r="H2004" s="26"/>
      <c r="I2004" s="26"/>
      <c r="J2004" s="26"/>
      <c r="K2004" s="26"/>
    </row>
    <row r="2005" spans="1:11" x14ac:dyDescent="0.25">
      <c r="A2005" s="26">
        <v>2</v>
      </c>
      <c r="B2005" s="22" t="s">
        <v>171</v>
      </c>
      <c r="C2005" s="4"/>
      <c r="D2005" s="4"/>
      <c r="E2005" s="4"/>
      <c r="F2005" s="26"/>
      <c r="G2005" s="27"/>
      <c r="H2005" s="26"/>
      <c r="I2005" s="26">
        <v>0</v>
      </c>
      <c r="J2005" s="26"/>
      <c r="K2005" s="27">
        <f>K2003+C2005+E2005+G2005-I2005</f>
        <v>13876</v>
      </c>
    </row>
    <row r="2006" spans="1:11" x14ac:dyDescent="0.25">
      <c r="A2006" s="26"/>
      <c r="B2006" s="22"/>
      <c r="C2006" s="4"/>
      <c r="D2006" s="4"/>
      <c r="E2006" s="4"/>
      <c r="F2006" s="26"/>
      <c r="G2006" s="27"/>
      <c r="H2006" s="26"/>
      <c r="I2006" s="26"/>
      <c r="J2006" s="26"/>
      <c r="K2006" s="27"/>
    </row>
    <row r="2007" spans="1:11" x14ac:dyDescent="0.25">
      <c r="A2007" s="26">
        <v>3</v>
      </c>
      <c r="B2007" s="22" t="s">
        <v>172</v>
      </c>
      <c r="C2007" s="4"/>
      <c r="D2007" s="4"/>
      <c r="E2007" s="4"/>
      <c r="F2007" s="26"/>
      <c r="G2007" s="27"/>
      <c r="H2007" s="26"/>
      <c r="I2007" s="26">
        <v>0</v>
      </c>
      <c r="J2007" s="26"/>
      <c r="K2007" s="27">
        <f>K2005+C2007+E2007+G2007-I2007</f>
        <v>13876</v>
      </c>
    </row>
    <row r="2008" spans="1:11" x14ac:dyDescent="0.25">
      <c r="A2008" s="26"/>
      <c r="B2008" s="22"/>
      <c r="C2008" s="4"/>
      <c r="D2008" s="4"/>
      <c r="E2008" s="4"/>
      <c r="F2008" s="26"/>
      <c r="G2008" s="27"/>
      <c r="H2008" s="26"/>
      <c r="I2008" s="26"/>
      <c r="J2008" s="26"/>
      <c r="K2008" s="27"/>
    </row>
    <row r="2009" spans="1:11" x14ac:dyDescent="0.25">
      <c r="A2009" s="26">
        <v>4</v>
      </c>
      <c r="B2009" s="22" t="s">
        <v>336</v>
      </c>
      <c r="C2009" s="92"/>
      <c r="D2009" s="4"/>
      <c r="E2009" s="92"/>
      <c r="F2009" s="26"/>
      <c r="G2009" s="27"/>
      <c r="H2009" s="26"/>
      <c r="I2009" s="26">
        <v>0</v>
      </c>
      <c r="J2009" s="26"/>
      <c r="K2009" s="27">
        <f>K2007+C2009+E2009+G2009-I2009</f>
        <v>13876</v>
      </c>
    </row>
    <row r="2010" spans="1:11" x14ac:dyDescent="0.25">
      <c r="A2010" s="26"/>
      <c r="B2010" s="22"/>
      <c r="C2010" s="4"/>
      <c r="D2010" s="4"/>
      <c r="E2010" s="4"/>
      <c r="F2010" s="26"/>
      <c r="G2010" s="27"/>
      <c r="H2010" s="26"/>
      <c r="I2010" s="26"/>
      <c r="J2010" s="26"/>
      <c r="K2010" s="27"/>
    </row>
    <row r="2011" spans="1:11" x14ac:dyDescent="0.25">
      <c r="A2011" s="26">
        <v>5</v>
      </c>
      <c r="B2011" s="22" t="s">
        <v>338</v>
      </c>
      <c r="C2011" s="92"/>
      <c r="D2011" s="92"/>
      <c r="E2011" s="92"/>
      <c r="F2011" s="26"/>
      <c r="G2011" s="27"/>
      <c r="H2011" s="26"/>
      <c r="I2011" s="26">
        <v>0</v>
      </c>
      <c r="J2011" s="26"/>
      <c r="K2011" s="27">
        <f>K2009+C2011+E2011+G2011-I2011</f>
        <v>13876</v>
      </c>
    </row>
    <row r="2012" spans="1:11" x14ac:dyDescent="0.25">
      <c r="A2012" s="26"/>
      <c r="B2012" s="22"/>
      <c r="C2012" s="96"/>
      <c r="D2012" s="96"/>
      <c r="E2012" s="96"/>
      <c r="F2012" s="26"/>
      <c r="G2012" s="26"/>
      <c r="H2012" s="26"/>
      <c r="I2012" s="26"/>
      <c r="J2012" s="26"/>
      <c r="K2012" s="26"/>
    </row>
    <row r="2013" spans="1:11" x14ac:dyDescent="0.25">
      <c r="A2013" s="26">
        <v>6</v>
      </c>
      <c r="B2013" s="22" t="s">
        <v>341</v>
      </c>
      <c r="C2013" s="96"/>
      <c r="D2013" s="96"/>
      <c r="E2013" s="96"/>
      <c r="F2013" s="26"/>
      <c r="G2013" s="26"/>
      <c r="H2013" s="26"/>
      <c r="I2013" s="26"/>
      <c r="J2013" s="26"/>
      <c r="K2013" s="27">
        <f>K2011+C2013+E2013+G2013-I2013</f>
        <v>13876</v>
      </c>
    </row>
    <row r="2014" spans="1:11" x14ac:dyDescent="0.25">
      <c r="A2014" s="26"/>
      <c r="B2014" s="22"/>
      <c r="C2014" s="6">
        <f>SUM(C2003:C2012)</f>
        <v>0</v>
      </c>
      <c r="D2014" s="6"/>
      <c r="E2014" s="6">
        <f>SUM(E2003:E2012)</f>
        <v>0</v>
      </c>
      <c r="F2014" s="28"/>
      <c r="G2014" s="6">
        <f>SUM(G2003:G2012)</f>
        <v>0</v>
      </c>
      <c r="H2014" s="28"/>
      <c r="I2014" s="6">
        <f>SUM(I2003:I2013)</f>
        <v>0</v>
      </c>
      <c r="J2014" s="26"/>
      <c r="K2014" s="27"/>
    </row>
    <row r="2015" spans="1:11" x14ac:dyDescent="0.25">
      <c r="A2015" s="24"/>
      <c r="B2015" s="22"/>
      <c r="C2015" s="26"/>
      <c r="D2015" s="26"/>
      <c r="E2015" s="26"/>
      <c r="F2015" s="26"/>
      <c r="G2015" s="26"/>
      <c r="H2015" s="26"/>
      <c r="I2015" s="26"/>
      <c r="J2015" s="26"/>
      <c r="K2015" s="26"/>
    </row>
    <row r="2016" spans="1:11" x14ac:dyDescent="0.25">
      <c r="A2016" s="24"/>
      <c r="B2016" s="22" t="s">
        <v>173</v>
      </c>
      <c r="C2016" s="29">
        <f>C2014+C2001</f>
        <v>4415</v>
      </c>
      <c r="D2016" s="28"/>
      <c r="E2016" s="29">
        <f>E2014+E2001</f>
        <v>3253</v>
      </c>
      <c r="F2016" s="28"/>
      <c r="G2016" s="29">
        <f>G2014+G2001</f>
        <v>6208</v>
      </c>
      <c r="H2016" s="28"/>
      <c r="I2016" s="29">
        <f>I2014+I2001</f>
        <v>0</v>
      </c>
      <c r="J2016" s="28"/>
      <c r="K2016" s="30">
        <f>C2016+E2016+G2016-I2016</f>
        <v>13876</v>
      </c>
    </row>
    <row r="2017" spans="1:11" ht="36" customHeight="1" x14ac:dyDescent="0.25">
      <c r="A2017" s="24"/>
      <c r="B2017" s="22" t="s">
        <v>357</v>
      </c>
      <c r="C2017" s="26"/>
      <c r="D2017" s="26"/>
      <c r="E2017" s="26"/>
      <c r="F2017" s="26"/>
      <c r="G2017" s="26"/>
      <c r="H2017" s="26"/>
      <c r="I2017" s="26"/>
      <c r="J2017" s="26"/>
      <c r="K2017" s="26"/>
    </row>
    <row r="2018" spans="1:11" x14ac:dyDescent="0.25">
      <c r="A2018" s="16"/>
      <c r="B2018" s="16"/>
      <c r="C2018" s="16"/>
      <c r="D2018" s="16"/>
      <c r="E2018" s="16"/>
      <c r="F2018" s="16"/>
      <c r="G2018" s="16"/>
      <c r="H2018" s="16"/>
      <c r="I2018" s="16"/>
      <c r="J2018" s="16"/>
      <c r="K2018" s="16"/>
    </row>
    <row r="2019" spans="1:11" x14ac:dyDescent="0.25">
      <c r="A2019" s="16"/>
      <c r="B2019" s="16"/>
      <c r="C2019" s="16"/>
      <c r="D2019" s="16"/>
      <c r="E2019" s="16"/>
      <c r="F2019" s="16"/>
      <c r="G2019" s="16"/>
      <c r="H2019" s="16"/>
      <c r="I2019" s="16"/>
      <c r="J2019" s="16"/>
      <c r="K2019" s="16"/>
    </row>
    <row r="2020" spans="1:11" x14ac:dyDescent="0.25">
      <c r="A2020" s="16"/>
      <c r="B2020" s="16"/>
      <c r="C2020" s="16"/>
      <c r="D2020" s="16"/>
      <c r="E2020" s="16"/>
      <c r="F2020" s="16"/>
      <c r="G2020" s="16"/>
      <c r="H2020" s="16"/>
      <c r="I2020" s="16"/>
      <c r="J2020" s="16"/>
      <c r="K2020" s="16"/>
    </row>
    <row r="2021" spans="1:11" x14ac:dyDescent="0.25">
      <c r="A2021" s="16"/>
      <c r="B2021" s="16"/>
      <c r="C2021" s="16"/>
      <c r="D2021" s="16"/>
      <c r="E2021" s="16"/>
      <c r="F2021" s="16"/>
      <c r="G2021" s="16"/>
      <c r="H2021" s="16"/>
      <c r="I2021" s="16"/>
      <c r="J2021" s="16"/>
      <c r="K2021" s="16"/>
    </row>
    <row r="2022" spans="1:11" x14ac:dyDescent="0.25">
      <c r="A2022" s="16"/>
      <c r="B2022" s="16"/>
      <c r="C2022" s="16"/>
      <c r="D2022" s="16"/>
      <c r="E2022" s="16"/>
      <c r="F2022" s="16"/>
      <c r="G2022" s="16"/>
      <c r="H2022" s="16"/>
      <c r="I2022" s="16"/>
      <c r="J2022" s="16"/>
      <c r="K2022" s="16"/>
    </row>
    <row r="2023" spans="1:11" x14ac:dyDescent="0.25">
      <c r="A2023" s="16"/>
      <c r="B2023" s="16"/>
      <c r="C2023" s="16"/>
      <c r="D2023" s="16"/>
      <c r="E2023" s="16"/>
      <c r="F2023" s="16"/>
      <c r="G2023" s="16"/>
      <c r="H2023" s="16"/>
      <c r="I2023" s="16"/>
      <c r="J2023" s="16"/>
      <c r="K2023" s="16"/>
    </row>
    <row r="2024" spans="1:11" x14ac:dyDescent="0.25">
      <c r="A2024" s="16"/>
      <c r="B2024" s="16"/>
      <c r="C2024" s="16"/>
      <c r="D2024" s="16"/>
      <c r="E2024" s="16"/>
      <c r="F2024" s="16"/>
      <c r="G2024" s="16"/>
      <c r="H2024" s="16"/>
      <c r="I2024" s="16"/>
      <c r="J2024" s="16"/>
      <c r="K2024" s="16"/>
    </row>
    <row r="2025" spans="1:11" ht="15.75" x14ac:dyDescent="0.25">
      <c r="A2025" s="16"/>
      <c r="B2025" s="17" t="s">
        <v>174</v>
      </c>
      <c r="C2025" s="17"/>
      <c r="D2025" s="17"/>
      <c r="E2025" s="16"/>
      <c r="F2025" s="16"/>
      <c r="G2025" s="16"/>
      <c r="H2025" s="16"/>
      <c r="I2025" s="16"/>
      <c r="J2025" s="16"/>
      <c r="K2025" s="16"/>
    </row>
    <row r="2026" spans="1:11" ht="15.75" x14ac:dyDescent="0.25">
      <c r="A2026" s="16"/>
      <c r="B2026" s="109" t="s">
        <v>175</v>
      </c>
      <c r="C2026" s="109"/>
      <c r="D2026" s="109"/>
      <c r="E2026" s="16"/>
      <c r="F2026" s="16"/>
      <c r="G2026" s="16"/>
      <c r="H2026" s="16"/>
      <c r="I2026" s="16"/>
      <c r="J2026" s="16"/>
      <c r="K2026" s="16"/>
    </row>
    <row r="2027" spans="1:11" ht="15.75" x14ac:dyDescent="0.25">
      <c r="A2027" s="16"/>
      <c r="B2027" s="17" t="s">
        <v>176</v>
      </c>
      <c r="C2027" s="17"/>
      <c r="D2027" s="17"/>
      <c r="E2027" s="16"/>
      <c r="F2027" s="16"/>
      <c r="G2027" s="16"/>
      <c r="H2027" s="16"/>
      <c r="I2027" s="16"/>
      <c r="J2027" s="16"/>
      <c r="K2027" s="16"/>
    </row>
    <row r="2028" spans="1:11" ht="15.75" x14ac:dyDescent="0.25">
      <c r="A2028" s="16"/>
      <c r="B2028" s="17"/>
      <c r="C2028" s="17"/>
      <c r="D2028" s="17"/>
      <c r="E2028" s="16"/>
      <c r="F2028" s="16"/>
      <c r="G2028" s="16"/>
      <c r="H2028" s="16"/>
      <c r="I2028" s="16"/>
      <c r="J2028" s="16"/>
      <c r="K2028" s="16"/>
    </row>
    <row r="2029" spans="1:11" x14ac:dyDescent="0.25">
      <c r="A2029" s="16"/>
      <c r="B2029" s="2" t="s">
        <v>61</v>
      </c>
      <c r="C2029" s="16"/>
      <c r="D2029" s="16"/>
      <c r="E2029" s="18" t="s">
        <v>179</v>
      </c>
      <c r="F2029" s="15"/>
      <c r="G2029" s="19" t="s">
        <v>180</v>
      </c>
      <c r="H2029" s="16"/>
      <c r="I2029" s="16" t="s">
        <v>178</v>
      </c>
      <c r="J2029" s="16"/>
      <c r="K2029" s="5" t="s">
        <v>69</v>
      </c>
    </row>
    <row r="2030" spans="1:11" x14ac:dyDescent="0.25">
      <c r="A2030" s="16"/>
      <c r="B2030" s="16"/>
      <c r="C2030" s="16"/>
      <c r="D2030" s="16"/>
      <c r="E2030" s="11" t="s">
        <v>290</v>
      </c>
      <c r="F2030" s="20"/>
      <c r="G2030" s="11" t="s">
        <v>291</v>
      </c>
      <c r="H2030" s="16"/>
      <c r="I2030" s="16"/>
      <c r="J2030" s="16"/>
      <c r="K2030" s="16"/>
    </row>
    <row r="2031" spans="1:11" ht="57" x14ac:dyDescent="0.25">
      <c r="A2031" s="21" t="s">
        <v>74</v>
      </c>
      <c r="B2031" s="22" t="s">
        <v>168</v>
      </c>
      <c r="C2031" s="22" t="s">
        <v>64</v>
      </c>
      <c r="D2031" s="22"/>
      <c r="E2031" s="22" t="s">
        <v>164</v>
      </c>
      <c r="F2031" s="22"/>
      <c r="G2031" s="22" t="s">
        <v>165</v>
      </c>
      <c r="H2031" s="22"/>
      <c r="I2031" s="22" t="s">
        <v>166</v>
      </c>
      <c r="J2031" s="23"/>
      <c r="K2031" s="22" t="s">
        <v>167</v>
      </c>
    </row>
    <row r="2032" spans="1:11" x14ac:dyDescent="0.25">
      <c r="A2032" s="24"/>
      <c r="B2032" s="24"/>
      <c r="C2032" s="24"/>
      <c r="D2032" s="24"/>
      <c r="E2032" s="24"/>
      <c r="F2032" s="24"/>
      <c r="G2032" s="24"/>
      <c r="H2032" s="24"/>
      <c r="I2032" s="24"/>
      <c r="J2032" s="24"/>
      <c r="K2032" s="24"/>
    </row>
    <row r="2033" spans="1:11" x14ac:dyDescent="0.25">
      <c r="A2033" s="24"/>
      <c r="B2033" s="25" t="s">
        <v>169</v>
      </c>
      <c r="C2033" s="26">
        <v>8526</v>
      </c>
      <c r="D2033" s="26"/>
      <c r="E2033" s="26">
        <v>2606</v>
      </c>
      <c r="F2033" s="26"/>
      <c r="G2033" s="27">
        <v>417.8</v>
      </c>
      <c r="H2033" s="26"/>
      <c r="I2033" s="26">
        <v>0</v>
      </c>
      <c r="J2033" s="26"/>
      <c r="K2033" s="27">
        <f>C2033+E2033+G2033-I2033</f>
        <v>11549.8</v>
      </c>
    </row>
    <row r="2034" spans="1:11" x14ac:dyDescent="0.25">
      <c r="A2034" s="26"/>
      <c r="B2034" s="24"/>
      <c r="C2034" s="26"/>
      <c r="D2034" s="26"/>
      <c r="E2034" s="26"/>
      <c r="F2034" s="26"/>
      <c r="G2034" s="26"/>
      <c r="H2034" s="26"/>
      <c r="I2034" s="26"/>
      <c r="J2034" s="26"/>
      <c r="K2034" s="26"/>
    </row>
    <row r="2035" spans="1:11" x14ac:dyDescent="0.25">
      <c r="A2035" s="26">
        <v>1</v>
      </c>
      <c r="B2035" s="22" t="s">
        <v>170</v>
      </c>
      <c r="C2035" s="4"/>
      <c r="D2035" s="4"/>
      <c r="E2035" s="4"/>
      <c r="F2035" s="26"/>
      <c r="G2035" s="27"/>
      <c r="H2035" s="26"/>
      <c r="I2035" s="26"/>
      <c r="J2035" s="26"/>
      <c r="K2035" s="27">
        <f>K2033+C2035+E2035+G2035-I2035</f>
        <v>11549.8</v>
      </c>
    </row>
    <row r="2036" spans="1:11" x14ac:dyDescent="0.25">
      <c r="A2036" s="26"/>
      <c r="B2036" s="22"/>
      <c r="C2036" s="26"/>
      <c r="D2036" s="26"/>
      <c r="E2036" s="26"/>
      <c r="F2036" s="26"/>
      <c r="G2036" s="26"/>
      <c r="H2036" s="26"/>
      <c r="I2036" s="26"/>
      <c r="J2036" s="26"/>
      <c r="K2036" s="26"/>
    </row>
    <row r="2037" spans="1:11" x14ac:dyDescent="0.25">
      <c r="A2037" s="26">
        <v>2</v>
      </c>
      <c r="B2037" s="22" t="s">
        <v>171</v>
      </c>
      <c r="C2037" s="4"/>
      <c r="D2037" s="4"/>
      <c r="E2037" s="4"/>
      <c r="F2037" s="26"/>
      <c r="G2037" s="27"/>
      <c r="H2037" s="26"/>
      <c r="I2037" s="26"/>
      <c r="J2037" s="26"/>
      <c r="K2037" s="27">
        <f>K2035+C2037+E2037+G2037-I2037</f>
        <v>11549.8</v>
      </c>
    </row>
    <row r="2038" spans="1:11" x14ac:dyDescent="0.25">
      <c r="A2038" s="26"/>
      <c r="B2038" s="22"/>
      <c r="C2038" s="4"/>
      <c r="D2038" s="4"/>
      <c r="E2038" s="4"/>
      <c r="F2038" s="26"/>
      <c r="G2038" s="27"/>
      <c r="H2038" s="26"/>
      <c r="I2038" s="26"/>
      <c r="J2038" s="26"/>
      <c r="K2038" s="27"/>
    </row>
    <row r="2039" spans="1:11" x14ac:dyDescent="0.25">
      <c r="A2039" s="26">
        <v>3</v>
      </c>
      <c r="B2039" s="22" t="s">
        <v>172</v>
      </c>
      <c r="C2039" s="4"/>
      <c r="D2039" s="4"/>
      <c r="E2039" s="4"/>
      <c r="F2039" s="26"/>
      <c r="G2039" s="27"/>
      <c r="H2039" s="26"/>
      <c r="I2039" s="26"/>
      <c r="J2039" s="26"/>
      <c r="K2039" s="27">
        <f>K2037+C2039+E2039+G2039-I2039</f>
        <v>11549.8</v>
      </c>
    </row>
    <row r="2040" spans="1:11" x14ac:dyDescent="0.25">
      <c r="A2040" s="26"/>
      <c r="B2040" s="22"/>
      <c r="C2040" s="4"/>
      <c r="D2040" s="4"/>
      <c r="E2040" s="4"/>
      <c r="F2040" s="26"/>
      <c r="G2040" s="27"/>
      <c r="H2040" s="26"/>
      <c r="I2040" s="26"/>
      <c r="J2040" s="26"/>
      <c r="K2040" s="27"/>
    </row>
    <row r="2041" spans="1:11" x14ac:dyDescent="0.25">
      <c r="A2041" s="26">
        <v>4</v>
      </c>
      <c r="B2041" s="22" t="s">
        <v>336</v>
      </c>
      <c r="C2041" s="4"/>
      <c r="D2041" s="4"/>
      <c r="E2041" s="4"/>
      <c r="F2041" s="26"/>
      <c r="G2041" s="27"/>
      <c r="H2041" s="26"/>
      <c r="I2041" s="26"/>
      <c r="J2041" s="26"/>
      <c r="K2041" s="27">
        <f>K2039+C2041+E2041+G2041-I2041</f>
        <v>11549.8</v>
      </c>
    </row>
    <row r="2042" spans="1:11" x14ac:dyDescent="0.25">
      <c r="A2042" s="26"/>
      <c r="B2042" s="22"/>
      <c r="C2042" s="4"/>
      <c r="D2042" s="4"/>
      <c r="E2042" s="4"/>
      <c r="F2042" s="26"/>
      <c r="G2042" s="27"/>
      <c r="H2042" s="26"/>
      <c r="I2042" s="26"/>
      <c r="J2042" s="26"/>
      <c r="K2042" s="27"/>
    </row>
    <row r="2043" spans="1:11" x14ac:dyDescent="0.25">
      <c r="A2043" s="26">
        <v>5</v>
      </c>
      <c r="B2043" s="22" t="s">
        <v>338</v>
      </c>
      <c r="C2043" s="4"/>
      <c r="D2043" s="4"/>
      <c r="E2043" s="4"/>
      <c r="F2043" s="26"/>
      <c r="G2043" s="27"/>
      <c r="H2043" s="26"/>
      <c r="I2043" s="26"/>
      <c r="J2043" s="26"/>
      <c r="K2043" s="27">
        <f>K2041+C2043+E2043+G2043-I2043</f>
        <v>11549.8</v>
      </c>
    </row>
    <row r="2044" spans="1:11" x14ac:dyDescent="0.25">
      <c r="A2044" s="26"/>
      <c r="B2044" s="22"/>
      <c r="C2044" s="26"/>
      <c r="D2044" s="26"/>
      <c r="E2044" s="26"/>
      <c r="F2044" s="26"/>
      <c r="G2044" s="26"/>
      <c r="H2044" s="26"/>
      <c r="I2044" s="26"/>
      <c r="J2044" s="26"/>
      <c r="K2044" s="26"/>
    </row>
    <row r="2045" spans="1:11" x14ac:dyDescent="0.25">
      <c r="A2045" s="26"/>
      <c r="B2045" s="22"/>
      <c r="C2045" s="6">
        <f>SUM(C2035:C2044)</f>
        <v>0</v>
      </c>
      <c r="D2045" s="6"/>
      <c r="E2045" s="6">
        <f>SUM(E2035:E2044)</f>
        <v>0</v>
      </c>
      <c r="F2045" s="28"/>
      <c r="G2045" s="6">
        <f>SUM(G2035:G2044)</f>
        <v>0</v>
      </c>
      <c r="H2045" s="28"/>
      <c r="I2045" s="6">
        <f>SUM(I2035:I2044)</f>
        <v>0</v>
      </c>
      <c r="J2045" s="26"/>
      <c r="K2045" s="27"/>
    </row>
    <row r="2046" spans="1:11" x14ac:dyDescent="0.25">
      <c r="A2046" s="24"/>
      <c r="B2046" s="22"/>
      <c r="C2046" s="26"/>
      <c r="D2046" s="26"/>
      <c r="E2046" s="26"/>
      <c r="F2046" s="26"/>
      <c r="G2046" s="26"/>
      <c r="H2046" s="26"/>
      <c r="I2046" s="26"/>
      <c r="J2046" s="26"/>
      <c r="K2046" s="26"/>
    </row>
    <row r="2047" spans="1:11" x14ac:dyDescent="0.25">
      <c r="A2047" s="24"/>
      <c r="B2047" s="22" t="s">
        <v>173</v>
      </c>
      <c r="C2047" s="29">
        <f>C2045+C2033</f>
        <v>8526</v>
      </c>
      <c r="D2047" s="28"/>
      <c r="E2047" s="29">
        <f>E2045+E2033</f>
        <v>2606</v>
      </c>
      <c r="F2047" s="28"/>
      <c r="G2047" s="29">
        <f>G2045+G2033</f>
        <v>417.8</v>
      </c>
      <c r="H2047" s="28"/>
      <c r="I2047" s="29">
        <f>I2045+I2033</f>
        <v>0</v>
      </c>
      <c r="J2047" s="28"/>
      <c r="K2047" s="30">
        <f>C2047+E2047+G2047-I2047</f>
        <v>11549.8</v>
      </c>
    </row>
    <row r="2048" spans="1:11" x14ac:dyDescent="0.25">
      <c r="A2048" s="24"/>
      <c r="B2048" s="22"/>
      <c r="C2048" s="26"/>
      <c r="D2048" s="26"/>
      <c r="E2048" s="26"/>
      <c r="F2048" s="26"/>
      <c r="G2048" s="26"/>
      <c r="H2048" s="26"/>
      <c r="I2048" s="26"/>
      <c r="J2048" s="26"/>
      <c r="K2048" s="26"/>
    </row>
    <row r="2049" spans="1:11" x14ac:dyDescent="0.25">
      <c r="A2049" s="16"/>
      <c r="B2049" s="16"/>
      <c r="C2049" s="16"/>
      <c r="D2049" s="16"/>
      <c r="E2049" s="16"/>
      <c r="F2049" s="16"/>
      <c r="G2049" s="16"/>
      <c r="H2049" s="16"/>
      <c r="I2049" s="16"/>
      <c r="J2049" s="16"/>
      <c r="K2049" s="16"/>
    </row>
    <row r="2050" spans="1:11" x14ac:dyDescent="0.25">
      <c r="A2050" s="16"/>
      <c r="B2050" s="16"/>
      <c r="C2050" s="16"/>
      <c r="D2050" s="16"/>
      <c r="E2050" s="16"/>
      <c r="F2050" s="16"/>
      <c r="G2050" s="16"/>
      <c r="H2050" s="16"/>
      <c r="I2050" s="16"/>
      <c r="J2050" s="16"/>
      <c r="K2050" s="16"/>
    </row>
    <row r="2051" spans="1:11" x14ac:dyDescent="0.25">
      <c r="A2051" s="16"/>
      <c r="B2051" s="16"/>
      <c r="C2051" s="16"/>
      <c r="D2051" s="16"/>
      <c r="E2051" s="16"/>
      <c r="F2051" s="16"/>
      <c r="G2051" s="16"/>
      <c r="H2051" s="16"/>
      <c r="I2051" s="16"/>
      <c r="J2051" s="16"/>
      <c r="K2051" s="16"/>
    </row>
    <row r="2052" spans="1:11" x14ac:dyDescent="0.25">
      <c r="A2052" s="16"/>
      <c r="B2052" s="16"/>
      <c r="C2052" s="16"/>
      <c r="D2052" s="16"/>
      <c r="E2052" s="16"/>
      <c r="F2052" s="16"/>
      <c r="G2052" s="16"/>
      <c r="H2052" s="16"/>
      <c r="I2052" s="16"/>
      <c r="J2052" s="16"/>
      <c r="K2052" s="16"/>
    </row>
    <row r="2053" spans="1:11" x14ac:dyDescent="0.25">
      <c r="A2053" s="16"/>
      <c r="B2053" s="16"/>
      <c r="C2053" s="16"/>
      <c r="D2053" s="16"/>
      <c r="E2053" s="16"/>
      <c r="F2053" s="16"/>
      <c r="G2053" s="16"/>
      <c r="H2053" s="16"/>
      <c r="I2053" s="16"/>
      <c r="J2053" s="16"/>
      <c r="K2053" s="16"/>
    </row>
    <row r="2054" spans="1:11" x14ac:dyDescent="0.25">
      <c r="A2054" s="16"/>
      <c r="B2054" s="16"/>
      <c r="C2054" s="16"/>
      <c r="D2054" s="16"/>
      <c r="E2054" s="16"/>
      <c r="F2054" s="16"/>
      <c r="G2054" s="16"/>
      <c r="H2054" s="16"/>
      <c r="I2054" s="16"/>
      <c r="J2054" s="16"/>
      <c r="K2054" s="16"/>
    </row>
    <row r="2055" spans="1:11" x14ac:dyDescent="0.25">
      <c r="A2055" s="16"/>
      <c r="B2055" s="16"/>
      <c r="C2055" s="16"/>
      <c r="D2055" s="16"/>
      <c r="E2055" s="16"/>
      <c r="F2055" s="16"/>
      <c r="G2055" s="16"/>
      <c r="H2055" s="16"/>
      <c r="I2055" s="16"/>
      <c r="J2055" s="16"/>
      <c r="K2055" s="16"/>
    </row>
    <row r="2056" spans="1:11" x14ac:dyDescent="0.25">
      <c r="A2056" s="16"/>
      <c r="B2056" s="16"/>
      <c r="C2056" s="16"/>
      <c r="D2056" s="16"/>
      <c r="E2056" s="16"/>
      <c r="F2056" s="16"/>
      <c r="G2056" s="16"/>
      <c r="H2056" s="16"/>
      <c r="I2056" s="16"/>
      <c r="J2056" s="16"/>
      <c r="K2056" s="16"/>
    </row>
    <row r="2057" spans="1:11" ht="15.75" x14ac:dyDescent="0.25">
      <c r="A2057" s="16"/>
      <c r="B2057" s="17" t="s">
        <v>174</v>
      </c>
      <c r="C2057" s="17"/>
      <c r="D2057" s="17"/>
      <c r="E2057" s="16"/>
      <c r="F2057" s="16"/>
      <c r="G2057" s="16"/>
      <c r="H2057" s="16"/>
      <c r="I2057" s="16"/>
      <c r="J2057" s="16"/>
      <c r="K2057" s="16"/>
    </row>
    <row r="2058" spans="1:11" ht="15.75" x14ac:dyDescent="0.25">
      <c r="A2058" s="16"/>
      <c r="B2058" s="109" t="s">
        <v>175</v>
      </c>
      <c r="C2058" s="109"/>
      <c r="D2058" s="109"/>
      <c r="E2058" s="16"/>
      <c r="F2058" s="16"/>
      <c r="G2058" s="16"/>
      <c r="H2058" s="16"/>
      <c r="I2058" s="16"/>
      <c r="J2058" s="16"/>
      <c r="K2058" s="16"/>
    </row>
    <row r="2059" spans="1:11" ht="15.75" x14ac:dyDescent="0.25">
      <c r="A2059" s="16"/>
      <c r="B2059" s="17" t="s">
        <v>176</v>
      </c>
      <c r="C2059" s="17"/>
      <c r="D2059" s="17"/>
      <c r="E2059" s="16"/>
      <c r="F2059" s="16"/>
      <c r="G2059" s="16"/>
      <c r="H2059" s="16"/>
      <c r="I2059" s="16"/>
      <c r="J2059" s="16"/>
      <c r="K2059" s="16"/>
    </row>
    <row r="2060" spans="1:11" ht="15.75" x14ac:dyDescent="0.25">
      <c r="A2060" s="16"/>
      <c r="B2060" s="17"/>
      <c r="C2060" s="17"/>
      <c r="D2060" s="17"/>
      <c r="E2060" s="16"/>
      <c r="F2060" s="16"/>
      <c r="G2060" s="16"/>
      <c r="H2060" s="16"/>
      <c r="I2060" s="16"/>
      <c r="J2060" s="16"/>
      <c r="K2060" s="16"/>
    </row>
    <row r="2061" spans="1:11" x14ac:dyDescent="0.25">
      <c r="A2061" s="16"/>
      <c r="B2061" s="2" t="s">
        <v>162</v>
      </c>
      <c r="C2061" s="16"/>
      <c r="D2061" s="16"/>
      <c r="E2061" s="18" t="s">
        <v>179</v>
      </c>
      <c r="F2061" s="15"/>
      <c r="G2061" s="19" t="s">
        <v>180</v>
      </c>
      <c r="H2061" s="16"/>
      <c r="I2061" s="16" t="s">
        <v>178</v>
      </c>
      <c r="J2061" s="16"/>
      <c r="K2061" s="5" t="s">
        <v>132</v>
      </c>
    </row>
    <row r="2062" spans="1:11" x14ac:dyDescent="0.25">
      <c r="A2062" s="16"/>
      <c r="B2062" s="16"/>
      <c r="C2062" s="16"/>
      <c r="D2062" s="16"/>
      <c r="E2062" s="11" t="s">
        <v>252</v>
      </c>
      <c r="F2062" s="20"/>
      <c r="G2062" s="11" t="s">
        <v>296</v>
      </c>
      <c r="H2062" s="16"/>
      <c r="I2062" s="16"/>
      <c r="J2062" s="16"/>
      <c r="K2062" s="16"/>
    </row>
    <row r="2063" spans="1:11" ht="57" x14ac:dyDescent="0.25">
      <c r="A2063" s="21" t="s">
        <v>74</v>
      </c>
      <c r="B2063" s="22" t="s">
        <v>168</v>
      </c>
      <c r="C2063" s="22" t="s">
        <v>64</v>
      </c>
      <c r="D2063" s="22"/>
      <c r="E2063" s="22" t="s">
        <v>164</v>
      </c>
      <c r="F2063" s="22"/>
      <c r="G2063" s="22" t="s">
        <v>165</v>
      </c>
      <c r="H2063" s="22"/>
      <c r="I2063" s="22" t="s">
        <v>166</v>
      </c>
      <c r="J2063" s="23"/>
      <c r="K2063" s="22" t="s">
        <v>167</v>
      </c>
    </row>
    <row r="2064" spans="1:11" x14ac:dyDescent="0.25">
      <c r="A2064" s="24"/>
      <c r="B2064" s="24"/>
      <c r="C2064" s="24"/>
      <c r="D2064" s="24"/>
      <c r="E2064" s="24"/>
      <c r="F2064" s="24"/>
      <c r="G2064" s="24"/>
      <c r="H2064" s="24"/>
      <c r="I2064" s="24"/>
      <c r="J2064" s="24"/>
      <c r="K2064" s="24"/>
    </row>
    <row r="2065" spans="1:11" x14ac:dyDescent="0.25">
      <c r="A2065" s="24"/>
      <c r="B2065" s="25" t="s">
        <v>169</v>
      </c>
      <c r="C2065" s="26">
        <v>1829</v>
      </c>
      <c r="D2065" s="26"/>
      <c r="E2065" s="26">
        <v>1012</v>
      </c>
      <c r="F2065" s="26"/>
      <c r="G2065" s="27">
        <v>295.92</v>
      </c>
      <c r="H2065" s="26"/>
      <c r="I2065" s="26">
        <v>0</v>
      </c>
      <c r="J2065" s="26"/>
      <c r="K2065" s="27">
        <f>C2065+E2065+G2065-I2065</f>
        <v>3136.92</v>
      </c>
    </row>
    <row r="2066" spans="1:11" x14ac:dyDescent="0.25">
      <c r="A2066" s="26"/>
      <c r="B2066" s="24"/>
      <c r="C2066" s="26"/>
      <c r="D2066" s="26"/>
      <c r="E2066" s="26"/>
      <c r="F2066" s="26"/>
      <c r="G2066" s="26"/>
      <c r="H2066" s="26"/>
      <c r="I2066" s="26"/>
      <c r="J2066" s="26"/>
      <c r="K2066" s="26"/>
    </row>
    <row r="2067" spans="1:11" x14ac:dyDescent="0.25">
      <c r="A2067" s="26">
        <v>1</v>
      </c>
      <c r="B2067" s="22" t="s">
        <v>170</v>
      </c>
      <c r="C2067" s="4"/>
      <c r="D2067" s="4"/>
      <c r="E2067" s="4"/>
      <c r="F2067" s="26"/>
      <c r="G2067" s="27"/>
      <c r="H2067" s="26"/>
      <c r="I2067" s="26">
        <v>0</v>
      </c>
      <c r="J2067" s="26"/>
      <c r="K2067" s="27">
        <f>K2065+C2067+E2067+G2067-I2067</f>
        <v>3136.92</v>
      </c>
    </row>
    <row r="2068" spans="1:11" x14ac:dyDescent="0.25">
      <c r="A2068" s="26"/>
      <c r="B2068" s="22"/>
      <c r="C2068" s="26"/>
      <c r="D2068" s="26"/>
      <c r="E2068" s="26"/>
      <c r="F2068" s="26"/>
      <c r="G2068" s="26"/>
      <c r="H2068" s="26"/>
      <c r="I2068" s="26"/>
      <c r="J2068" s="26"/>
      <c r="K2068" s="26"/>
    </row>
    <row r="2069" spans="1:11" x14ac:dyDescent="0.25">
      <c r="A2069" s="26">
        <v>2</v>
      </c>
      <c r="B2069" s="22" t="s">
        <v>171</v>
      </c>
      <c r="C2069" s="4"/>
      <c r="D2069" s="4"/>
      <c r="E2069" s="4"/>
      <c r="F2069" s="26"/>
      <c r="G2069" s="27"/>
      <c r="H2069" s="26"/>
      <c r="I2069" s="26">
        <v>0</v>
      </c>
      <c r="J2069" s="26"/>
      <c r="K2069" s="27">
        <f>K2067+C2069+E2069+G2069-I2069</f>
        <v>3136.92</v>
      </c>
    </row>
    <row r="2070" spans="1:11" x14ac:dyDescent="0.25">
      <c r="A2070" s="26"/>
      <c r="B2070" s="22"/>
      <c r="C2070" s="4"/>
      <c r="D2070" s="4"/>
      <c r="E2070" s="4"/>
      <c r="F2070" s="26"/>
      <c r="G2070" s="27"/>
      <c r="H2070" s="26"/>
      <c r="I2070" s="26"/>
      <c r="J2070" s="26"/>
      <c r="K2070" s="27"/>
    </row>
    <row r="2071" spans="1:11" x14ac:dyDescent="0.25">
      <c r="A2071" s="26">
        <v>3</v>
      </c>
      <c r="B2071" s="22" t="s">
        <v>172</v>
      </c>
      <c r="C2071" s="4">
        <v>0</v>
      </c>
      <c r="D2071" s="4"/>
      <c r="E2071" s="4">
        <v>0</v>
      </c>
      <c r="F2071" s="26"/>
      <c r="G2071" s="27"/>
      <c r="H2071" s="26"/>
      <c r="I2071" s="26">
        <v>0</v>
      </c>
      <c r="J2071" s="26"/>
      <c r="K2071" s="27">
        <f>K2069+C2071+E2071+G2071-I2071</f>
        <v>3136.92</v>
      </c>
    </row>
    <row r="2072" spans="1:11" x14ac:dyDescent="0.25">
      <c r="A2072" s="26"/>
      <c r="B2072" s="22"/>
      <c r="C2072" s="26"/>
      <c r="D2072" s="26"/>
      <c r="E2072" s="26"/>
      <c r="F2072" s="26"/>
      <c r="G2072" s="26"/>
      <c r="H2072" s="26"/>
      <c r="I2072" s="26"/>
      <c r="J2072" s="26"/>
      <c r="K2072" s="26"/>
    </row>
    <row r="2073" spans="1:11" x14ac:dyDescent="0.25">
      <c r="A2073" s="26"/>
      <c r="B2073" s="22"/>
      <c r="C2073" s="6">
        <f>SUM(C2067:C2072)</f>
        <v>0</v>
      </c>
      <c r="D2073" s="6"/>
      <c r="E2073" s="6">
        <f>SUM(E2067:E2072)</f>
        <v>0</v>
      </c>
      <c r="F2073" s="28"/>
      <c r="G2073" s="45"/>
      <c r="H2073" s="28"/>
      <c r="I2073" s="6">
        <f>SUM(I2067:I2072)</f>
        <v>0</v>
      </c>
      <c r="J2073" s="26"/>
      <c r="K2073" s="27"/>
    </row>
    <row r="2074" spans="1:11" x14ac:dyDescent="0.25">
      <c r="A2074" s="24"/>
      <c r="B2074" s="22"/>
      <c r="C2074" s="26"/>
      <c r="D2074" s="26"/>
      <c r="E2074" s="26"/>
      <c r="F2074" s="26"/>
      <c r="G2074" s="26"/>
      <c r="H2074" s="26"/>
      <c r="I2074" s="26"/>
      <c r="J2074" s="26"/>
      <c r="K2074" s="26"/>
    </row>
    <row r="2075" spans="1:11" x14ac:dyDescent="0.25">
      <c r="A2075" s="24"/>
      <c r="B2075" s="22" t="s">
        <v>173</v>
      </c>
      <c r="C2075" s="29">
        <f>C2073+C2065</f>
        <v>1829</v>
      </c>
      <c r="D2075" s="28"/>
      <c r="E2075" s="29">
        <f>E2073+E2065</f>
        <v>1012</v>
      </c>
      <c r="F2075" s="28"/>
      <c r="G2075" s="29">
        <f>G2073+G2065</f>
        <v>295.92</v>
      </c>
      <c r="H2075" s="28"/>
      <c r="I2075" s="29">
        <f>I2073+I2065</f>
        <v>0</v>
      </c>
      <c r="J2075" s="28"/>
      <c r="K2075" s="30">
        <f>C2075+E2075+G2075-I2075</f>
        <v>3136.92</v>
      </c>
    </row>
    <row r="2076" spans="1:11" x14ac:dyDescent="0.25">
      <c r="A2076" s="24"/>
      <c r="B2076" s="22"/>
      <c r="C2076" s="26"/>
      <c r="D2076" s="26"/>
      <c r="E2076" s="26"/>
      <c r="F2076" s="26"/>
      <c r="G2076" s="26"/>
      <c r="H2076" s="26"/>
      <c r="I2076" s="26"/>
      <c r="J2076" s="26"/>
      <c r="K2076" s="26"/>
    </row>
    <row r="2077" spans="1:11" x14ac:dyDescent="0.25">
      <c r="A2077" s="16"/>
      <c r="B2077" s="16"/>
      <c r="C2077" s="16"/>
      <c r="D2077" s="16"/>
      <c r="E2077" s="16"/>
      <c r="F2077" s="16"/>
      <c r="G2077" s="16"/>
      <c r="H2077" s="16"/>
      <c r="I2077" s="16"/>
      <c r="J2077" s="16"/>
      <c r="K2077" s="16"/>
    </row>
    <row r="2078" spans="1:11" x14ac:dyDescent="0.25">
      <c r="A2078" s="16"/>
      <c r="B2078" s="16"/>
      <c r="C2078" s="16"/>
      <c r="D2078" s="16"/>
      <c r="E2078" s="16"/>
      <c r="F2078" s="16"/>
      <c r="G2078" s="16"/>
      <c r="H2078" s="16"/>
      <c r="I2078" s="16"/>
      <c r="J2078" s="16"/>
      <c r="K2078" s="16"/>
    </row>
    <row r="2079" spans="1:11" x14ac:dyDescent="0.25">
      <c r="A2079" s="16"/>
      <c r="B2079" s="16"/>
      <c r="C2079" s="16"/>
      <c r="D2079" s="16"/>
      <c r="E2079" s="16"/>
      <c r="F2079" s="16"/>
      <c r="G2079" s="16"/>
      <c r="H2079" s="16"/>
      <c r="I2079" s="16"/>
      <c r="J2079" s="16"/>
      <c r="K2079" s="16"/>
    </row>
    <row r="2080" spans="1:11" x14ac:dyDescent="0.25">
      <c r="A2080" s="16"/>
      <c r="B2080" s="16"/>
      <c r="C2080" s="16"/>
      <c r="D2080" s="16"/>
      <c r="E2080" s="16"/>
      <c r="F2080" s="16"/>
      <c r="G2080" s="16"/>
      <c r="H2080" s="16"/>
      <c r="I2080" s="16"/>
      <c r="J2080" s="16"/>
      <c r="K2080" s="16"/>
    </row>
    <row r="2081" spans="1:11" x14ac:dyDescent="0.25">
      <c r="A2081" s="16"/>
      <c r="B2081" s="16"/>
      <c r="C2081" s="16"/>
      <c r="D2081" s="16"/>
      <c r="E2081" s="16"/>
      <c r="F2081" s="16"/>
      <c r="G2081" s="16"/>
      <c r="H2081" s="16"/>
      <c r="I2081" s="16"/>
      <c r="J2081" s="16"/>
      <c r="K2081" s="16"/>
    </row>
    <row r="2082" spans="1:11" ht="15.75" x14ac:dyDescent="0.25">
      <c r="A2082" s="16"/>
      <c r="B2082" s="17" t="s">
        <v>174</v>
      </c>
      <c r="C2082" s="17"/>
      <c r="D2082" s="17"/>
      <c r="E2082" s="16"/>
      <c r="F2082" s="16"/>
      <c r="G2082" s="16"/>
      <c r="H2082" s="16"/>
      <c r="I2082" s="16"/>
      <c r="J2082" s="16"/>
      <c r="K2082" s="16"/>
    </row>
    <row r="2083" spans="1:11" ht="15.75" x14ac:dyDescent="0.25">
      <c r="A2083" s="16"/>
      <c r="B2083" s="109" t="s">
        <v>175</v>
      </c>
      <c r="C2083" s="109"/>
      <c r="D2083" s="109"/>
      <c r="E2083" s="16"/>
      <c r="F2083" s="16"/>
      <c r="G2083" s="16"/>
      <c r="H2083" s="16"/>
      <c r="I2083" s="16"/>
      <c r="J2083" s="16"/>
      <c r="K2083" s="16"/>
    </row>
    <row r="2084" spans="1:11" ht="15.75" x14ac:dyDescent="0.25">
      <c r="A2084" s="16"/>
      <c r="B2084" s="17" t="s">
        <v>176</v>
      </c>
      <c r="C2084" s="17"/>
      <c r="D2084" s="17"/>
      <c r="E2084" s="16"/>
      <c r="F2084" s="16"/>
      <c r="G2084" s="16"/>
      <c r="H2084" s="16"/>
      <c r="I2084" s="16"/>
      <c r="J2084" s="16"/>
      <c r="K2084" s="16"/>
    </row>
    <row r="2085" spans="1:11" ht="15.75" x14ac:dyDescent="0.25">
      <c r="A2085" s="16"/>
      <c r="B2085" s="17"/>
      <c r="C2085" s="17"/>
      <c r="D2085" s="17"/>
      <c r="E2085" s="16"/>
      <c r="F2085" s="16"/>
      <c r="G2085" s="16"/>
      <c r="H2085" s="16"/>
      <c r="I2085" s="16"/>
      <c r="J2085" s="16"/>
      <c r="K2085" s="16"/>
    </row>
    <row r="2086" spans="1:11" x14ac:dyDescent="0.25">
      <c r="A2086" s="16"/>
      <c r="B2086" s="2" t="s">
        <v>153</v>
      </c>
      <c r="C2086" s="16"/>
      <c r="D2086" s="16"/>
      <c r="E2086" s="18" t="s">
        <v>179</v>
      </c>
      <c r="F2086" s="15"/>
      <c r="G2086" s="19" t="s">
        <v>180</v>
      </c>
      <c r="H2086" s="16"/>
      <c r="I2086" s="16" t="s">
        <v>178</v>
      </c>
      <c r="J2086" s="16"/>
      <c r="K2086" s="5" t="s">
        <v>124</v>
      </c>
    </row>
    <row r="2087" spans="1:11" x14ac:dyDescent="0.25">
      <c r="A2087" s="16"/>
      <c r="B2087" s="16"/>
      <c r="C2087" s="16"/>
      <c r="D2087" s="16"/>
      <c r="E2087" s="11" t="s">
        <v>249</v>
      </c>
      <c r="F2087" s="20"/>
      <c r="G2087" s="11" t="s">
        <v>294</v>
      </c>
      <c r="H2087" s="16"/>
      <c r="I2087" s="16"/>
      <c r="J2087" s="16"/>
      <c r="K2087" s="16"/>
    </row>
    <row r="2088" spans="1:11" ht="57" x14ac:dyDescent="0.25">
      <c r="A2088" s="21" t="s">
        <v>74</v>
      </c>
      <c r="B2088" s="22" t="s">
        <v>168</v>
      </c>
      <c r="C2088" s="22" t="s">
        <v>64</v>
      </c>
      <c r="D2088" s="22"/>
      <c r="E2088" s="22" t="s">
        <v>164</v>
      </c>
      <c r="F2088" s="22"/>
      <c r="G2088" s="22" t="s">
        <v>165</v>
      </c>
      <c r="H2088" s="22"/>
      <c r="I2088" s="22" t="s">
        <v>166</v>
      </c>
      <c r="J2088" s="23"/>
      <c r="K2088" s="22" t="s">
        <v>167</v>
      </c>
    </row>
    <row r="2089" spans="1:11" x14ac:dyDescent="0.25">
      <c r="A2089" s="24"/>
      <c r="B2089" s="24"/>
      <c r="C2089" s="24"/>
      <c r="D2089" s="24"/>
      <c r="E2089" s="24"/>
      <c r="F2089" s="24"/>
      <c r="G2089" s="24"/>
      <c r="H2089" s="24"/>
      <c r="I2089" s="24"/>
      <c r="J2089" s="24"/>
      <c r="K2089" s="24"/>
    </row>
    <row r="2090" spans="1:11" x14ac:dyDescent="0.25">
      <c r="A2090" s="24"/>
      <c r="B2090" s="25" t="s">
        <v>169</v>
      </c>
      <c r="C2090" s="26">
        <v>66679</v>
      </c>
      <c r="D2090" s="26"/>
      <c r="E2090" s="26">
        <v>20692</v>
      </c>
      <c r="F2090" s="26"/>
      <c r="G2090" s="27">
        <v>19254.2</v>
      </c>
      <c r="H2090" s="26"/>
      <c r="I2090" s="26">
        <v>0</v>
      </c>
      <c r="J2090" s="26"/>
      <c r="K2090" s="27">
        <f>C2090+E2090+G2090-I2090</f>
        <v>106625.2</v>
      </c>
    </row>
    <row r="2091" spans="1:11" x14ac:dyDescent="0.25">
      <c r="A2091" s="26"/>
      <c r="B2091" s="24"/>
      <c r="C2091" s="26"/>
      <c r="D2091" s="26"/>
      <c r="E2091" s="26"/>
      <c r="F2091" s="26"/>
      <c r="G2091" s="26"/>
      <c r="H2091" s="26"/>
      <c r="I2091" s="26"/>
      <c r="J2091" s="26"/>
      <c r="K2091" s="26"/>
    </row>
    <row r="2092" spans="1:11" x14ac:dyDescent="0.25">
      <c r="A2092" s="26">
        <v>1</v>
      </c>
      <c r="B2092" s="22" t="s">
        <v>1255</v>
      </c>
      <c r="C2092" s="4">
        <v>1378</v>
      </c>
      <c r="D2092" s="4"/>
      <c r="E2092" s="4">
        <v>421</v>
      </c>
      <c r="F2092" s="26"/>
      <c r="G2092" s="27">
        <f>K2090*8.5%/12</f>
        <v>755.26183333333336</v>
      </c>
      <c r="H2092" s="26"/>
      <c r="I2092" s="26">
        <v>0</v>
      </c>
      <c r="J2092" s="26"/>
      <c r="K2092" s="27">
        <f>K2090+C2092+E2092+G2092-I2092</f>
        <v>109179.46183333333</v>
      </c>
    </row>
    <row r="2093" spans="1:11" x14ac:dyDescent="0.25">
      <c r="A2093" s="26"/>
      <c r="B2093" s="22"/>
      <c r="C2093" s="26"/>
      <c r="D2093" s="26"/>
      <c r="E2093" s="26"/>
      <c r="F2093" s="26"/>
      <c r="G2093" s="26"/>
      <c r="H2093" s="26"/>
      <c r="I2093" s="26"/>
      <c r="J2093" s="26"/>
      <c r="K2093" s="26"/>
    </row>
    <row r="2094" spans="1:11" x14ac:dyDescent="0.25">
      <c r="A2094" s="26">
        <v>2</v>
      </c>
      <c r="B2094" s="22" t="s">
        <v>1256</v>
      </c>
      <c r="C2094" s="98">
        <v>1022</v>
      </c>
      <c r="D2094" s="4"/>
      <c r="E2094" s="98">
        <v>313</v>
      </c>
      <c r="F2094" s="26"/>
      <c r="G2094" s="27">
        <f>K2092*8.5%/12</f>
        <v>773.35452131944442</v>
      </c>
      <c r="H2094" s="26"/>
      <c r="I2094" s="26">
        <v>0</v>
      </c>
      <c r="J2094" s="26"/>
      <c r="K2094" s="27">
        <f>K2092+C2094+E2094+G2094-I2094</f>
        <v>111287.81635465278</v>
      </c>
    </row>
    <row r="2095" spans="1:11" x14ac:dyDescent="0.25">
      <c r="A2095" s="26"/>
      <c r="B2095" s="22"/>
      <c r="C2095" s="4"/>
      <c r="D2095" s="4"/>
      <c r="E2095" s="4"/>
      <c r="F2095" s="26"/>
      <c r="G2095" s="27"/>
      <c r="H2095" s="26"/>
      <c r="I2095" s="26"/>
      <c r="J2095" s="26"/>
      <c r="K2095" s="27"/>
    </row>
    <row r="2096" spans="1:11" x14ac:dyDescent="0.25">
      <c r="A2096" s="26">
        <v>3</v>
      </c>
      <c r="B2096" s="22" t="s">
        <v>1257</v>
      </c>
      <c r="C2096" s="4">
        <v>1378</v>
      </c>
      <c r="D2096" s="4"/>
      <c r="E2096" s="4">
        <v>421</v>
      </c>
      <c r="F2096" s="26"/>
      <c r="G2096" s="27">
        <f>K2094*8.5%/12</f>
        <v>788.28869917879058</v>
      </c>
      <c r="H2096" s="26"/>
      <c r="I2096" s="26">
        <v>0</v>
      </c>
      <c r="J2096" s="26"/>
      <c r="K2096" s="27">
        <f>K2094+C2096+E2096+G2096-I2096</f>
        <v>113875.10505383158</v>
      </c>
    </row>
    <row r="2097" spans="1:11" x14ac:dyDescent="0.25">
      <c r="A2097" s="26"/>
      <c r="B2097" s="22"/>
      <c r="C2097" s="4"/>
      <c r="D2097" s="4"/>
      <c r="E2097" s="4"/>
      <c r="F2097" s="26"/>
      <c r="G2097" s="27"/>
      <c r="H2097" s="26"/>
      <c r="I2097" s="26"/>
      <c r="J2097" s="26"/>
      <c r="K2097" s="27"/>
    </row>
    <row r="2098" spans="1:11" x14ac:dyDescent="0.25">
      <c r="A2098" s="26">
        <v>4</v>
      </c>
      <c r="B2098" s="22" t="s">
        <v>1258</v>
      </c>
      <c r="C2098" s="4">
        <v>1378</v>
      </c>
      <c r="D2098" s="4"/>
      <c r="E2098" s="4">
        <v>421</v>
      </c>
      <c r="F2098" s="26"/>
      <c r="G2098" s="27">
        <f>K2096*8.5%/12</f>
        <v>806.61532746464036</v>
      </c>
      <c r="H2098" s="26"/>
      <c r="I2098" s="26">
        <v>0</v>
      </c>
      <c r="J2098" s="26"/>
      <c r="K2098" s="27">
        <f>K2096+C2098+E2098+G2098-I2098</f>
        <v>116480.72038129621</v>
      </c>
    </row>
    <row r="2099" spans="1:11" x14ac:dyDescent="0.25">
      <c r="A2099" s="26"/>
      <c r="B2099" s="22"/>
      <c r="C2099" s="4"/>
      <c r="D2099" s="4"/>
      <c r="E2099" s="4"/>
      <c r="F2099" s="26"/>
      <c r="G2099" s="27"/>
      <c r="H2099" s="26"/>
      <c r="I2099" s="26"/>
      <c r="J2099" s="26"/>
      <c r="K2099" s="27"/>
    </row>
    <row r="2100" spans="1:11" x14ac:dyDescent="0.25">
      <c r="A2100" s="26">
        <v>5</v>
      </c>
      <c r="B2100" s="22" t="s">
        <v>1259</v>
      </c>
      <c r="C2100" s="4">
        <v>1378</v>
      </c>
      <c r="D2100" s="4"/>
      <c r="E2100" s="4">
        <v>421</v>
      </c>
      <c r="F2100" s="26"/>
      <c r="G2100" s="27">
        <f>K2098*8.5%/12</f>
        <v>825.07176936751478</v>
      </c>
      <c r="H2100" s="26"/>
      <c r="I2100" s="26">
        <v>0</v>
      </c>
      <c r="J2100" s="26"/>
      <c r="K2100" s="27">
        <f>K2098+C2100+E2100+G2100-I2100</f>
        <v>119104.79215066372</v>
      </c>
    </row>
    <row r="2101" spans="1:11" x14ac:dyDescent="0.25">
      <c r="A2101" s="26"/>
      <c r="B2101" s="22"/>
      <c r="C2101" s="4"/>
      <c r="D2101" s="4"/>
      <c r="E2101" s="4"/>
      <c r="F2101" s="26"/>
      <c r="G2101" s="27"/>
      <c r="H2101" s="26"/>
      <c r="I2101" s="26"/>
      <c r="J2101" s="26"/>
      <c r="K2101" s="27"/>
    </row>
    <row r="2102" spans="1:11" x14ac:dyDescent="0.25">
      <c r="A2102" s="26">
        <v>6</v>
      </c>
      <c r="B2102" s="22" t="s">
        <v>1260</v>
      </c>
      <c r="C2102" s="4"/>
      <c r="D2102" s="4"/>
      <c r="E2102" s="4"/>
      <c r="F2102" s="26"/>
      <c r="G2102" s="27"/>
      <c r="H2102" s="26"/>
      <c r="I2102" s="26">
        <v>0</v>
      </c>
      <c r="J2102" s="26"/>
      <c r="K2102" s="27">
        <f>K2100+C2102+E2102+G2102-I2102</f>
        <v>119104.79215066372</v>
      </c>
    </row>
    <row r="2103" spans="1:11" x14ac:dyDescent="0.25">
      <c r="A2103" s="26"/>
      <c r="B2103" s="22"/>
      <c r="C2103" s="4"/>
      <c r="D2103" s="4"/>
      <c r="E2103" s="4"/>
      <c r="F2103" s="26"/>
      <c r="G2103" s="27"/>
      <c r="H2103" s="26"/>
      <c r="I2103" s="26"/>
      <c r="J2103" s="26"/>
      <c r="K2103" s="27"/>
    </row>
    <row r="2104" spans="1:11" x14ac:dyDescent="0.25">
      <c r="A2104" s="26">
        <v>7</v>
      </c>
      <c r="B2104" s="22" t="s">
        <v>1261</v>
      </c>
      <c r="C2104" s="4"/>
      <c r="D2104" s="4"/>
      <c r="E2104" s="4"/>
      <c r="F2104" s="26"/>
      <c r="G2104" s="27"/>
      <c r="H2104" s="26"/>
      <c r="I2104" s="26">
        <v>0</v>
      </c>
      <c r="J2104" s="26"/>
      <c r="K2104" s="27">
        <f>K2102+C2104+E2104+G2104-I2104</f>
        <v>119104.79215066372</v>
      </c>
    </row>
    <row r="2105" spans="1:11" x14ac:dyDescent="0.25">
      <c r="A2105" s="26"/>
      <c r="B2105" s="22"/>
      <c r="C2105" s="4"/>
      <c r="D2105" s="4"/>
      <c r="E2105" s="4"/>
      <c r="F2105" s="26"/>
      <c r="G2105" s="27"/>
      <c r="H2105" s="26"/>
      <c r="I2105" s="26"/>
      <c r="J2105" s="26"/>
      <c r="K2105" s="27"/>
    </row>
    <row r="2106" spans="1:11" x14ac:dyDescent="0.25">
      <c r="A2106" s="26">
        <v>8</v>
      </c>
      <c r="B2106" s="22" t="s">
        <v>1262</v>
      </c>
      <c r="C2106" s="4"/>
      <c r="D2106" s="4"/>
      <c r="E2106" s="4"/>
      <c r="F2106" s="26"/>
      <c r="G2106" s="27"/>
      <c r="H2106" s="26"/>
      <c r="I2106" s="26">
        <v>0</v>
      </c>
      <c r="J2106" s="26"/>
      <c r="K2106" s="27">
        <f>K2104+C2106+E2106+G2106-I2106</f>
        <v>119104.79215066372</v>
      </c>
    </row>
    <row r="2107" spans="1:11" x14ac:dyDescent="0.25">
      <c r="A2107" s="26"/>
      <c r="B2107" s="22"/>
      <c r="C2107" s="4"/>
      <c r="D2107" s="4"/>
      <c r="E2107" s="4"/>
      <c r="F2107" s="26"/>
      <c r="G2107" s="27"/>
      <c r="H2107" s="26"/>
      <c r="I2107" s="26"/>
      <c r="J2107" s="26"/>
      <c r="K2107" s="27"/>
    </row>
    <row r="2108" spans="1:11" x14ac:dyDescent="0.25">
      <c r="A2108" s="26">
        <v>9</v>
      </c>
      <c r="B2108" s="22" t="s">
        <v>1263</v>
      </c>
      <c r="C2108" s="4"/>
      <c r="D2108" s="4"/>
      <c r="E2108" s="4"/>
      <c r="F2108" s="26"/>
      <c r="G2108" s="27"/>
      <c r="H2108" s="26"/>
      <c r="I2108" s="26">
        <v>0</v>
      </c>
      <c r="J2108" s="26"/>
      <c r="K2108" s="27">
        <f>K2106+C2108+E2108+G2108-I2108</f>
        <v>119104.79215066372</v>
      </c>
    </row>
    <row r="2109" spans="1:11" x14ac:dyDescent="0.25">
      <c r="A2109" s="26"/>
      <c r="B2109" s="22"/>
      <c r="C2109" s="4"/>
      <c r="D2109" s="4"/>
      <c r="E2109" s="4"/>
      <c r="F2109" s="26"/>
      <c r="G2109" s="27"/>
      <c r="H2109" s="26"/>
      <c r="I2109" s="26"/>
      <c r="J2109" s="26"/>
      <c r="K2109" s="27"/>
    </row>
    <row r="2110" spans="1:11" x14ac:dyDescent="0.25">
      <c r="A2110" s="26">
        <v>10</v>
      </c>
      <c r="B2110" s="22" t="s">
        <v>1264</v>
      </c>
      <c r="C2110" s="4"/>
      <c r="D2110" s="4"/>
      <c r="E2110" s="4"/>
      <c r="F2110" s="26"/>
      <c r="G2110" s="27"/>
      <c r="H2110" s="26"/>
      <c r="I2110" s="26">
        <v>0</v>
      </c>
      <c r="J2110" s="26"/>
      <c r="K2110" s="27">
        <f>K2108+C2110+E2110+G2110-I2110</f>
        <v>119104.79215066372</v>
      </c>
    </row>
    <row r="2111" spans="1:11" x14ac:dyDescent="0.25">
      <c r="A2111" s="26"/>
      <c r="B2111" s="22"/>
      <c r="C2111" s="4"/>
      <c r="D2111" s="4"/>
      <c r="E2111" s="4"/>
      <c r="F2111" s="26"/>
      <c r="G2111" s="27"/>
      <c r="H2111" s="26"/>
      <c r="I2111" s="26"/>
      <c r="J2111" s="26"/>
      <c r="K2111" s="27"/>
    </row>
    <row r="2112" spans="1:11" x14ac:dyDescent="0.25">
      <c r="A2112" s="26">
        <v>11</v>
      </c>
      <c r="B2112" s="22" t="s">
        <v>1265</v>
      </c>
      <c r="C2112" s="4"/>
      <c r="D2112" s="4"/>
      <c r="E2112" s="4"/>
      <c r="F2112" s="26"/>
      <c r="G2112" s="27"/>
      <c r="H2112" s="26"/>
      <c r="I2112" s="26">
        <v>0</v>
      </c>
      <c r="J2112" s="26"/>
      <c r="K2112" s="27">
        <f>K2110+C2112+E2112+G2112-I2112</f>
        <v>119104.79215066372</v>
      </c>
    </row>
    <row r="2113" spans="1:11" x14ac:dyDescent="0.25">
      <c r="A2113" s="26"/>
      <c r="B2113" s="22"/>
      <c r="C2113" s="4"/>
      <c r="D2113" s="4"/>
      <c r="E2113" s="4"/>
      <c r="F2113" s="26"/>
      <c r="G2113" s="27"/>
      <c r="H2113" s="26"/>
      <c r="I2113" s="26"/>
      <c r="J2113" s="26"/>
      <c r="K2113" s="27"/>
    </row>
    <row r="2114" spans="1:11" x14ac:dyDescent="0.25">
      <c r="A2114" s="26">
        <v>12</v>
      </c>
      <c r="B2114" s="22" t="s">
        <v>1266</v>
      </c>
      <c r="C2114" s="4"/>
      <c r="D2114" s="4"/>
      <c r="E2114" s="4"/>
      <c r="F2114" s="26"/>
      <c r="G2114" s="27"/>
      <c r="H2114" s="26"/>
      <c r="I2114" s="26">
        <v>0</v>
      </c>
      <c r="J2114" s="26"/>
      <c r="K2114" s="27">
        <f>K2112+C2114+E2114+G2114-I2114</f>
        <v>119104.79215066372</v>
      </c>
    </row>
    <row r="2115" spans="1:11" x14ac:dyDescent="0.25">
      <c r="A2115" s="26"/>
      <c r="B2115" s="22"/>
      <c r="C2115" s="26"/>
      <c r="D2115" s="26"/>
      <c r="E2115" s="26"/>
      <c r="F2115" s="26"/>
      <c r="G2115" s="26"/>
      <c r="H2115" s="26"/>
      <c r="I2115" s="26"/>
      <c r="J2115" s="26"/>
      <c r="K2115" s="26"/>
    </row>
    <row r="2116" spans="1:11" x14ac:dyDescent="0.25">
      <c r="A2116" s="26"/>
      <c r="B2116" s="22"/>
      <c r="C2116" s="6">
        <f>SUM(C2092:C2115)</f>
        <v>6534</v>
      </c>
      <c r="D2116" s="6"/>
      <c r="E2116" s="6">
        <f>SUM(E2092:E2115)</f>
        <v>1997</v>
      </c>
      <c r="F2116" s="28"/>
      <c r="G2116" s="6">
        <f>SUM(G2092:G2115)</f>
        <v>3948.5921506637233</v>
      </c>
      <c r="H2116" s="28"/>
      <c r="I2116" s="6">
        <f>SUM(I2092:I2115)</f>
        <v>0</v>
      </c>
      <c r="J2116" s="26"/>
      <c r="K2116" s="27"/>
    </row>
    <row r="2117" spans="1:11" x14ac:dyDescent="0.25">
      <c r="A2117" s="24"/>
      <c r="B2117" s="22"/>
      <c r="C2117" s="26"/>
      <c r="D2117" s="26"/>
      <c r="E2117" s="26"/>
      <c r="F2117" s="26"/>
      <c r="G2117" s="26"/>
      <c r="H2117" s="26"/>
      <c r="I2117" s="26"/>
      <c r="J2117" s="26"/>
      <c r="K2117" s="26"/>
    </row>
    <row r="2118" spans="1:11" x14ac:dyDescent="0.25">
      <c r="A2118" s="24"/>
      <c r="B2118" s="22" t="s">
        <v>173</v>
      </c>
      <c r="C2118" s="29">
        <f>C2116+C2090</f>
        <v>73213</v>
      </c>
      <c r="D2118" s="28"/>
      <c r="E2118" s="29">
        <f>E2116+E2090</f>
        <v>22689</v>
      </c>
      <c r="F2118" s="28"/>
      <c r="G2118" s="29">
        <f>G2116+G2090</f>
        <v>23202.792150663725</v>
      </c>
      <c r="H2118" s="28"/>
      <c r="I2118" s="29">
        <f>I2116+I2090</f>
        <v>0</v>
      </c>
      <c r="J2118" s="28"/>
      <c r="K2118" s="30">
        <f>C2118+E2118+G2118-I2118</f>
        <v>119104.79215066372</v>
      </c>
    </row>
    <row r="2119" spans="1:11" x14ac:dyDescent="0.25">
      <c r="A2119" s="24"/>
      <c r="B2119" s="22"/>
      <c r="C2119" s="26"/>
      <c r="D2119" s="26"/>
      <c r="E2119" s="26"/>
      <c r="F2119" s="26"/>
      <c r="G2119" s="26"/>
      <c r="H2119" s="26"/>
      <c r="I2119" s="26"/>
      <c r="J2119" s="26"/>
      <c r="K2119" s="26"/>
    </row>
    <row r="2120" spans="1:11" x14ac:dyDescent="0.25">
      <c r="A2120" s="16"/>
      <c r="B2120" s="16"/>
      <c r="C2120" s="16"/>
      <c r="D2120" s="16"/>
      <c r="E2120" s="16"/>
      <c r="F2120" s="16"/>
      <c r="G2120" s="16"/>
      <c r="H2120" s="16"/>
      <c r="I2120" s="16"/>
      <c r="J2120" s="16"/>
      <c r="K2120" s="16"/>
    </row>
    <row r="2121" spans="1:11" x14ac:dyDescent="0.25">
      <c r="A2121" s="16"/>
      <c r="B2121" s="16"/>
      <c r="C2121" s="16"/>
      <c r="D2121" s="16"/>
      <c r="E2121" s="16"/>
      <c r="F2121" s="16"/>
      <c r="G2121" s="16"/>
      <c r="H2121" s="16"/>
      <c r="I2121" s="16"/>
      <c r="J2121" s="16"/>
      <c r="K2121" s="16"/>
    </row>
    <row r="2122" spans="1:11" x14ac:dyDescent="0.25">
      <c r="A2122" s="16"/>
      <c r="B2122" s="16"/>
      <c r="C2122" s="16"/>
      <c r="D2122" s="16"/>
      <c r="E2122" s="16"/>
      <c r="F2122" s="16"/>
      <c r="G2122" s="16"/>
      <c r="H2122" s="16"/>
      <c r="I2122" s="16"/>
      <c r="J2122" s="16"/>
      <c r="K2122" s="16"/>
    </row>
    <row r="2123" spans="1:11" x14ac:dyDescent="0.25">
      <c r="A2123" s="16"/>
      <c r="B2123" s="16"/>
      <c r="C2123" s="16"/>
      <c r="D2123" s="16"/>
      <c r="E2123" s="16"/>
      <c r="F2123" s="16"/>
      <c r="G2123" s="16"/>
      <c r="H2123" s="16"/>
      <c r="I2123" s="16"/>
      <c r="J2123" s="16"/>
      <c r="K2123" s="16"/>
    </row>
    <row r="2124" spans="1:11" x14ac:dyDescent="0.25">
      <c r="A2124" s="16"/>
      <c r="B2124" s="16"/>
      <c r="C2124" s="16"/>
      <c r="D2124" s="16"/>
      <c r="E2124" s="16"/>
      <c r="F2124" s="16"/>
      <c r="G2124" s="16"/>
      <c r="H2124" s="16"/>
      <c r="I2124" s="16"/>
      <c r="J2124" s="16"/>
      <c r="K2124" s="16"/>
    </row>
    <row r="2125" spans="1:11" x14ac:dyDescent="0.25">
      <c r="A2125" s="16"/>
      <c r="B2125" s="16"/>
      <c r="C2125" s="16"/>
      <c r="D2125" s="16"/>
      <c r="E2125" s="16"/>
      <c r="F2125" s="16"/>
      <c r="G2125" s="16"/>
      <c r="H2125" s="16"/>
      <c r="I2125" s="16"/>
      <c r="J2125" s="16"/>
      <c r="K2125" s="16"/>
    </row>
    <row r="2126" spans="1:11" x14ac:dyDescent="0.25">
      <c r="A2126" s="16"/>
      <c r="B2126" s="16"/>
      <c r="C2126" s="16"/>
      <c r="D2126" s="16"/>
      <c r="E2126" s="16"/>
      <c r="F2126" s="16"/>
      <c r="G2126" s="16"/>
      <c r="H2126" s="16"/>
      <c r="I2126" s="16"/>
      <c r="J2126" s="16"/>
      <c r="K2126" s="16"/>
    </row>
    <row r="2127" spans="1:11" ht="15.75" x14ac:dyDescent="0.25">
      <c r="A2127" s="16"/>
      <c r="B2127" s="17" t="s">
        <v>174</v>
      </c>
      <c r="C2127" s="17"/>
      <c r="D2127" s="17"/>
      <c r="E2127" s="16"/>
      <c r="F2127" s="16"/>
      <c r="G2127" s="16"/>
      <c r="H2127" s="16"/>
      <c r="I2127" s="16"/>
      <c r="J2127" s="16"/>
      <c r="K2127" s="16"/>
    </row>
    <row r="2128" spans="1:11" ht="15.75" x14ac:dyDescent="0.25">
      <c r="A2128" s="16"/>
      <c r="B2128" s="109" t="s">
        <v>175</v>
      </c>
      <c r="C2128" s="109"/>
      <c r="D2128" s="109"/>
      <c r="E2128" s="16"/>
      <c r="F2128" s="16"/>
      <c r="G2128" s="16"/>
      <c r="H2128" s="16"/>
      <c r="I2128" s="16"/>
      <c r="J2128" s="16"/>
      <c r="K2128" s="16"/>
    </row>
    <row r="2129" spans="1:11" ht="15.75" x14ac:dyDescent="0.25">
      <c r="A2129" s="16"/>
      <c r="B2129" s="17" t="s">
        <v>176</v>
      </c>
      <c r="C2129" s="17"/>
      <c r="D2129" s="17"/>
      <c r="E2129" s="16"/>
      <c r="F2129" s="16"/>
      <c r="G2129" s="16"/>
      <c r="H2129" s="16"/>
      <c r="I2129" s="16"/>
      <c r="J2129" s="16"/>
      <c r="K2129" s="16"/>
    </row>
    <row r="2130" spans="1:11" ht="15.75" x14ac:dyDescent="0.25">
      <c r="A2130" s="16"/>
      <c r="B2130" s="17"/>
      <c r="C2130" s="17"/>
      <c r="D2130" s="17"/>
      <c r="E2130" s="16"/>
      <c r="F2130" s="16"/>
      <c r="G2130" s="16"/>
      <c r="H2130" s="16"/>
      <c r="I2130" s="16"/>
      <c r="J2130" s="16"/>
      <c r="K2130" s="16"/>
    </row>
    <row r="2131" spans="1:11" x14ac:dyDescent="0.25">
      <c r="A2131" s="16"/>
      <c r="B2131" s="2" t="s">
        <v>159</v>
      </c>
      <c r="C2131" s="16"/>
      <c r="D2131" s="16"/>
      <c r="E2131" s="18" t="s">
        <v>179</v>
      </c>
      <c r="F2131" s="15"/>
      <c r="G2131" s="19" t="s">
        <v>180</v>
      </c>
      <c r="H2131" s="16"/>
      <c r="I2131" s="16" t="s">
        <v>178</v>
      </c>
      <c r="J2131" s="16"/>
      <c r="K2131" s="5" t="s">
        <v>129</v>
      </c>
    </row>
    <row r="2132" spans="1:11" x14ac:dyDescent="0.25">
      <c r="A2132" s="16"/>
      <c r="B2132" s="16"/>
      <c r="C2132" s="16"/>
      <c r="D2132" s="16"/>
      <c r="E2132" s="11" t="s">
        <v>250</v>
      </c>
      <c r="F2132" s="20"/>
      <c r="G2132" s="11" t="s">
        <v>293</v>
      </c>
      <c r="H2132" s="16"/>
      <c r="I2132" s="16"/>
      <c r="J2132" s="16"/>
      <c r="K2132" s="16"/>
    </row>
    <row r="2133" spans="1:11" ht="57" x14ac:dyDescent="0.25">
      <c r="A2133" s="21" t="s">
        <v>74</v>
      </c>
      <c r="B2133" s="22" t="s">
        <v>168</v>
      </c>
      <c r="C2133" s="22" t="s">
        <v>64</v>
      </c>
      <c r="D2133" s="22"/>
      <c r="E2133" s="22" t="s">
        <v>164</v>
      </c>
      <c r="F2133" s="22"/>
      <c r="G2133" s="22" t="s">
        <v>165</v>
      </c>
      <c r="H2133" s="22"/>
      <c r="I2133" s="22" t="s">
        <v>166</v>
      </c>
      <c r="J2133" s="23"/>
      <c r="K2133" s="22" t="s">
        <v>167</v>
      </c>
    </row>
    <row r="2134" spans="1:11" x14ac:dyDescent="0.25">
      <c r="A2134" s="24"/>
      <c r="B2134" s="24"/>
      <c r="C2134" s="24"/>
      <c r="D2134" s="24"/>
      <c r="E2134" s="24"/>
      <c r="F2134" s="24"/>
      <c r="G2134" s="24"/>
      <c r="H2134" s="24"/>
      <c r="I2134" s="24"/>
      <c r="J2134" s="24"/>
      <c r="K2134" s="24"/>
    </row>
    <row r="2135" spans="1:11" x14ac:dyDescent="0.25">
      <c r="A2135" s="24"/>
      <c r="B2135" s="25" t="s">
        <v>169</v>
      </c>
      <c r="C2135" s="26">
        <v>7301</v>
      </c>
      <c r="D2135" s="26"/>
      <c r="E2135" s="26">
        <v>10644</v>
      </c>
      <c r="F2135" s="26"/>
      <c r="G2135" s="27">
        <v>16405.77</v>
      </c>
      <c r="H2135" s="26"/>
      <c r="I2135" s="26">
        <v>0</v>
      </c>
      <c r="J2135" s="26"/>
      <c r="K2135" s="27">
        <f>C2135+E2135+G2135-I2135</f>
        <v>34350.770000000004</v>
      </c>
    </row>
    <row r="2136" spans="1:11" x14ac:dyDescent="0.25">
      <c r="A2136" s="26"/>
      <c r="B2136" s="24"/>
      <c r="C2136" s="26"/>
      <c r="D2136" s="26"/>
      <c r="E2136" s="26"/>
      <c r="F2136" s="26"/>
      <c r="G2136" s="26"/>
      <c r="H2136" s="26"/>
      <c r="I2136" s="26"/>
      <c r="J2136" s="26"/>
      <c r="K2136" s="26"/>
    </row>
    <row r="2137" spans="1:11" x14ac:dyDescent="0.25">
      <c r="A2137" s="26">
        <v>1</v>
      </c>
      <c r="B2137" s="22" t="s">
        <v>1255</v>
      </c>
      <c r="C2137" s="4">
        <v>1378</v>
      </c>
      <c r="D2137" s="4"/>
      <c r="E2137" s="4">
        <v>421</v>
      </c>
      <c r="F2137" s="26"/>
      <c r="G2137" s="27">
        <f>K2135*8.5%/12</f>
        <v>243.31795416666671</v>
      </c>
      <c r="H2137" s="26"/>
      <c r="I2137" s="26">
        <v>0</v>
      </c>
      <c r="J2137" s="26"/>
      <c r="K2137" s="27">
        <f>K2135+C2137+E2137+G2137-I2137</f>
        <v>36393.087954166673</v>
      </c>
    </row>
    <row r="2138" spans="1:11" x14ac:dyDescent="0.25">
      <c r="A2138" s="26"/>
      <c r="B2138" s="22"/>
      <c r="C2138" s="26"/>
      <c r="D2138" s="26"/>
      <c r="E2138" s="26"/>
      <c r="F2138" s="26"/>
      <c r="G2138" s="26"/>
      <c r="H2138" s="26"/>
      <c r="I2138" s="26"/>
      <c r="J2138" s="26"/>
      <c r="K2138" s="26"/>
    </row>
    <row r="2139" spans="1:11" x14ac:dyDescent="0.25">
      <c r="A2139" s="26">
        <v>2</v>
      </c>
      <c r="B2139" s="22" t="s">
        <v>1256</v>
      </c>
      <c r="C2139" s="98">
        <v>1253</v>
      </c>
      <c r="D2139" s="4"/>
      <c r="E2139" s="98">
        <v>383</v>
      </c>
      <c r="F2139" s="26"/>
      <c r="G2139" s="27">
        <f>K2137*8.5%/12</f>
        <v>257.78437300868063</v>
      </c>
      <c r="H2139" s="26"/>
      <c r="I2139" s="26">
        <v>0</v>
      </c>
      <c r="J2139" s="26"/>
      <c r="K2139" s="27">
        <f>K2137+C2139+E2139+G2139-I2139</f>
        <v>38286.872327175355</v>
      </c>
    </row>
    <row r="2140" spans="1:11" x14ac:dyDescent="0.25">
      <c r="A2140" s="26"/>
      <c r="B2140" s="22"/>
      <c r="C2140" s="4"/>
      <c r="D2140" s="4"/>
      <c r="E2140" s="4"/>
      <c r="F2140" s="26"/>
      <c r="G2140" s="27"/>
      <c r="H2140" s="26"/>
      <c r="I2140" s="26"/>
      <c r="J2140" s="26"/>
      <c r="K2140" s="27"/>
    </row>
    <row r="2141" spans="1:11" x14ac:dyDescent="0.25">
      <c r="A2141" s="26">
        <v>3</v>
      </c>
      <c r="B2141" s="22" t="s">
        <v>1257</v>
      </c>
      <c r="C2141" s="4">
        <v>1378</v>
      </c>
      <c r="D2141" s="4"/>
      <c r="E2141" s="4">
        <v>421</v>
      </c>
      <c r="F2141" s="26"/>
      <c r="G2141" s="27">
        <f>K2139*8.5%/12</f>
        <v>271.19867898415879</v>
      </c>
      <c r="H2141" s="26"/>
      <c r="I2141" s="26">
        <v>0</v>
      </c>
      <c r="J2141" s="26"/>
      <c r="K2141" s="27">
        <f>K2139+C2141+E2141+G2141-I2141</f>
        <v>40357.071006159516</v>
      </c>
    </row>
    <row r="2142" spans="1:11" x14ac:dyDescent="0.25">
      <c r="A2142" s="26"/>
      <c r="B2142" s="22"/>
      <c r="C2142" s="4"/>
      <c r="D2142" s="4"/>
      <c r="E2142" s="4"/>
      <c r="F2142" s="26"/>
      <c r="G2142" s="27"/>
      <c r="H2142" s="26"/>
      <c r="I2142" s="26"/>
      <c r="J2142" s="26"/>
      <c r="K2142" s="27"/>
    </row>
    <row r="2143" spans="1:11" x14ac:dyDescent="0.25">
      <c r="A2143" s="26">
        <v>4</v>
      </c>
      <c r="B2143" s="22" t="s">
        <v>1258</v>
      </c>
      <c r="C2143" s="4">
        <v>1378</v>
      </c>
      <c r="D2143" s="4"/>
      <c r="E2143" s="4">
        <v>421</v>
      </c>
      <c r="F2143" s="26"/>
      <c r="G2143" s="27">
        <f>K2141*8.5%/12</f>
        <v>285.86258629362993</v>
      </c>
      <c r="H2143" s="26"/>
      <c r="I2143" s="26">
        <v>0</v>
      </c>
      <c r="J2143" s="26"/>
      <c r="K2143" s="27">
        <f>K2141+C2143+E2143+G2143-I2143</f>
        <v>42441.933592453148</v>
      </c>
    </row>
    <row r="2144" spans="1:11" x14ac:dyDescent="0.25">
      <c r="A2144" s="26"/>
      <c r="B2144" s="22"/>
      <c r="C2144" s="4"/>
      <c r="D2144" s="4"/>
      <c r="E2144" s="4"/>
      <c r="F2144" s="26"/>
      <c r="G2144" s="27"/>
      <c r="H2144" s="26"/>
      <c r="I2144" s="26"/>
      <c r="J2144" s="26"/>
      <c r="K2144" s="27"/>
    </row>
    <row r="2145" spans="1:11" x14ac:dyDescent="0.25">
      <c r="A2145" s="26">
        <v>5</v>
      </c>
      <c r="B2145" s="22" t="s">
        <v>1259</v>
      </c>
      <c r="C2145" s="4">
        <v>1378</v>
      </c>
      <c r="D2145" s="4"/>
      <c r="E2145" s="4">
        <v>421</v>
      </c>
      <c r="F2145" s="26"/>
      <c r="G2145" s="27">
        <f>K2143*8.5%/12</f>
        <v>300.63036294654313</v>
      </c>
      <c r="H2145" s="26"/>
      <c r="I2145" s="26">
        <v>0</v>
      </c>
      <c r="J2145" s="26"/>
      <c r="K2145" s="27">
        <f>K2143+C2145+E2145+G2145-I2145</f>
        <v>44541.563955399688</v>
      </c>
    </row>
    <row r="2146" spans="1:11" x14ac:dyDescent="0.25">
      <c r="A2146" s="26"/>
      <c r="B2146" s="22"/>
      <c r="C2146" s="4"/>
      <c r="D2146" s="4"/>
      <c r="E2146" s="4"/>
      <c r="F2146" s="26"/>
      <c r="G2146" s="27"/>
      <c r="H2146" s="26"/>
      <c r="I2146" s="26"/>
      <c r="J2146" s="26"/>
      <c r="K2146" s="27"/>
    </row>
    <row r="2147" spans="1:11" x14ac:dyDescent="0.25">
      <c r="A2147" s="26">
        <v>6</v>
      </c>
      <c r="B2147" s="22" t="s">
        <v>1260</v>
      </c>
      <c r="C2147" s="4"/>
      <c r="D2147" s="4"/>
      <c r="E2147" s="4"/>
      <c r="F2147" s="26"/>
      <c r="G2147" s="27"/>
      <c r="H2147" s="26"/>
      <c r="I2147" s="26">
        <v>0</v>
      </c>
      <c r="J2147" s="26"/>
      <c r="K2147" s="27">
        <f>K2145+C2147+E2147+G2147-I2147</f>
        <v>44541.563955399688</v>
      </c>
    </row>
    <row r="2148" spans="1:11" x14ac:dyDescent="0.25">
      <c r="A2148" s="26"/>
      <c r="B2148" s="22"/>
      <c r="C2148" s="4"/>
      <c r="D2148" s="4"/>
      <c r="E2148" s="4"/>
      <c r="F2148" s="26"/>
      <c r="G2148" s="27"/>
      <c r="H2148" s="26"/>
      <c r="I2148" s="26"/>
      <c r="J2148" s="26"/>
      <c r="K2148" s="27"/>
    </row>
    <row r="2149" spans="1:11" x14ac:dyDescent="0.25">
      <c r="A2149" s="26">
        <v>7</v>
      </c>
      <c r="B2149" s="22" t="s">
        <v>1261</v>
      </c>
      <c r="C2149" s="4"/>
      <c r="D2149" s="4"/>
      <c r="E2149" s="4"/>
      <c r="F2149" s="26"/>
      <c r="G2149" s="27"/>
      <c r="H2149" s="26"/>
      <c r="I2149" s="26">
        <v>0</v>
      </c>
      <c r="J2149" s="26"/>
      <c r="K2149" s="27">
        <f>K2147+C2149+E2149+G2149-I2149</f>
        <v>44541.563955399688</v>
      </c>
    </row>
    <row r="2150" spans="1:11" x14ac:dyDescent="0.25">
      <c r="A2150" s="26"/>
      <c r="B2150" s="22"/>
      <c r="C2150" s="4"/>
      <c r="D2150" s="4"/>
      <c r="E2150" s="4"/>
      <c r="F2150" s="26"/>
      <c r="G2150" s="27"/>
      <c r="H2150" s="26"/>
      <c r="I2150" s="26"/>
      <c r="J2150" s="26"/>
      <c r="K2150" s="27"/>
    </row>
    <row r="2151" spans="1:11" x14ac:dyDescent="0.25">
      <c r="A2151" s="26">
        <v>8</v>
      </c>
      <c r="B2151" s="22" t="s">
        <v>1262</v>
      </c>
      <c r="C2151" s="4"/>
      <c r="D2151" s="4"/>
      <c r="E2151" s="4"/>
      <c r="F2151" s="26"/>
      <c r="G2151" s="27"/>
      <c r="H2151" s="26"/>
      <c r="I2151" s="26"/>
      <c r="J2151" s="26"/>
      <c r="K2151" s="27">
        <f>K2149+C2151+E2151+G2151-I2151</f>
        <v>44541.563955399688</v>
      </c>
    </row>
    <row r="2152" spans="1:11" x14ac:dyDescent="0.25">
      <c r="A2152" s="26"/>
      <c r="B2152" s="22"/>
      <c r="C2152" s="4"/>
      <c r="D2152" s="4"/>
      <c r="E2152" s="4"/>
      <c r="F2152" s="26"/>
      <c r="G2152" s="27"/>
      <c r="H2152" s="26"/>
      <c r="I2152" s="26"/>
      <c r="J2152" s="26"/>
      <c r="K2152" s="27"/>
    </row>
    <row r="2153" spans="1:11" x14ac:dyDescent="0.25">
      <c r="A2153" s="26">
        <v>9</v>
      </c>
      <c r="B2153" s="22" t="s">
        <v>1263</v>
      </c>
      <c r="C2153" s="4"/>
      <c r="D2153" s="4"/>
      <c r="E2153" s="4"/>
      <c r="F2153" s="26"/>
      <c r="G2153" s="27"/>
      <c r="H2153" s="26"/>
      <c r="I2153" s="26">
        <v>0</v>
      </c>
      <c r="J2153" s="26"/>
      <c r="K2153" s="27">
        <f>K2151+C2153+E2153+G2153-I2153</f>
        <v>44541.563955399688</v>
      </c>
    </row>
    <row r="2154" spans="1:11" x14ac:dyDescent="0.25">
      <c r="A2154" s="26"/>
      <c r="B2154" s="22"/>
      <c r="C2154" s="4"/>
      <c r="D2154" s="4"/>
      <c r="E2154" s="4"/>
      <c r="F2154" s="26"/>
      <c r="G2154" s="27"/>
      <c r="H2154" s="26"/>
      <c r="I2154" s="26"/>
      <c r="J2154" s="26"/>
      <c r="K2154" s="27"/>
    </row>
    <row r="2155" spans="1:11" x14ac:dyDescent="0.25">
      <c r="A2155" s="26">
        <v>10</v>
      </c>
      <c r="B2155" s="22" t="s">
        <v>1264</v>
      </c>
      <c r="C2155" s="4"/>
      <c r="D2155" s="4"/>
      <c r="E2155" s="4"/>
      <c r="F2155" s="26"/>
      <c r="G2155" s="27"/>
      <c r="H2155" s="26"/>
      <c r="I2155" s="26">
        <v>0</v>
      </c>
      <c r="J2155" s="26"/>
      <c r="K2155" s="27">
        <f>K2153+C2155+E2155+G2155-I2155</f>
        <v>44541.563955399688</v>
      </c>
    </row>
    <row r="2156" spans="1:11" x14ac:dyDescent="0.25">
      <c r="A2156" s="26"/>
      <c r="B2156" s="22"/>
      <c r="C2156" s="4"/>
      <c r="D2156" s="4"/>
      <c r="E2156" s="4"/>
      <c r="F2156" s="26"/>
      <c r="G2156" s="27"/>
      <c r="H2156" s="26"/>
      <c r="I2156" s="26"/>
      <c r="J2156" s="26"/>
      <c r="K2156" s="27"/>
    </row>
    <row r="2157" spans="1:11" x14ac:dyDescent="0.25">
      <c r="A2157" s="26">
        <v>11</v>
      </c>
      <c r="B2157" s="22" t="s">
        <v>1265</v>
      </c>
      <c r="C2157" s="4"/>
      <c r="D2157" s="4"/>
      <c r="E2157" s="4"/>
      <c r="F2157" s="26"/>
      <c r="G2157" s="27"/>
      <c r="H2157" s="26"/>
      <c r="I2157" s="26">
        <v>0</v>
      </c>
      <c r="J2157" s="26"/>
      <c r="K2157" s="27">
        <f>K2155+C2157+E2157+G2157-I2157</f>
        <v>44541.563955399688</v>
      </c>
    </row>
    <row r="2158" spans="1:11" x14ac:dyDescent="0.25">
      <c r="A2158" s="26"/>
      <c r="B2158" s="22"/>
      <c r="C2158" s="4"/>
      <c r="D2158" s="4"/>
      <c r="E2158" s="4"/>
      <c r="F2158" s="26"/>
      <c r="G2158" s="27"/>
      <c r="H2158" s="26"/>
      <c r="I2158" s="26"/>
      <c r="J2158" s="26"/>
      <c r="K2158" s="27"/>
    </row>
    <row r="2159" spans="1:11" x14ac:dyDescent="0.25">
      <c r="A2159" s="26">
        <v>12</v>
      </c>
      <c r="B2159" s="22" t="s">
        <v>1266</v>
      </c>
      <c r="C2159" s="4"/>
      <c r="D2159" s="4"/>
      <c r="E2159" s="4"/>
      <c r="F2159" s="26"/>
      <c r="G2159" s="27"/>
      <c r="H2159" s="26"/>
      <c r="I2159" s="26">
        <v>0</v>
      </c>
      <c r="J2159" s="26"/>
      <c r="K2159" s="27">
        <f>K2157+C2159+E2159+G2159-I2159</f>
        <v>44541.563955399688</v>
      </c>
    </row>
    <row r="2160" spans="1:11" x14ac:dyDescent="0.25">
      <c r="A2160" s="26"/>
      <c r="B2160" s="22"/>
      <c r="C2160" s="4"/>
      <c r="D2160" s="4"/>
      <c r="E2160" s="4"/>
      <c r="F2160" s="26"/>
      <c r="G2160" s="27"/>
      <c r="H2160" s="26"/>
      <c r="I2160" s="26"/>
      <c r="J2160" s="26"/>
      <c r="K2160" s="27"/>
    </row>
    <row r="2161" spans="1:11" x14ac:dyDescent="0.25">
      <c r="A2161" s="26"/>
      <c r="B2161" s="22"/>
      <c r="C2161" s="6">
        <f>SUM(C2137:C2160)</f>
        <v>6765</v>
      </c>
      <c r="D2161" s="6"/>
      <c r="E2161" s="6">
        <f>SUM(E2137:E2160)</f>
        <v>2067</v>
      </c>
      <c r="F2161" s="28"/>
      <c r="G2161" s="6">
        <f>SUM(G2137:G2160)</f>
        <v>1358.7939553996791</v>
      </c>
      <c r="H2161" s="28"/>
      <c r="I2161" s="6">
        <f>SUM(I2137:I2160)</f>
        <v>0</v>
      </c>
      <c r="J2161" s="26"/>
      <c r="K2161" s="27"/>
    </row>
    <row r="2162" spans="1:11" x14ac:dyDescent="0.25">
      <c r="A2162" s="24"/>
      <c r="B2162" s="22"/>
      <c r="C2162" s="26"/>
      <c r="D2162" s="26"/>
      <c r="E2162" s="26"/>
      <c r="F2162" s="26"/>
      <c r="G2162" s="26"/>
      <c r="H2162" s="26"/>
      <c r="I2162" s="26"/>
      <c r="J2162" s="26"/>
      <c r="K2162" s="26"/>
    </row>
    <row r="2163" spans="1:11" x14ac:dyDescent="0.25">
      <c r="A2163" s="24"/>
      <c r="B2163" s="22" t="s">
        <v>173</v>
      </c>
      <c r="C2163" s="29">
        <f>C2161+C2135</f>
        <v>14066</v>
      </c>
      <c r="D2163" s="28"/>
      <c r="E2163" s="29">
        <f>E2161+E2135</f>
        <v>12711</v>
      </c>
      <c r="F2163" s="28"/>
      <c r="G2163" s="29">
        <f>G2161+G2135</f>
        <v>17764.563955399681</v>
      </c>
      <c r="H2163" s="28"/>
      <c r="I2163" s="29">
        <f>I2161+I2135</f>
        <v>0</v>
      </c>
      <c r="J2163" s="28"/>
      <c r="K2163" s="30">
        <f>C2163+E2163+G2163-I2163</f>
        <v>44541.563955399681</v>
      </c>
    </row>
    <row r="2164" spans="1:11" x14ac:dyDescent="0.25">
      <c r="A2164" s="24"/>
      <c r="B2164" s="22"/>
      <c r="C2164" s="26"/>
      <c r="D2164" s="26"/>
      <c r="E2164" s="26"/>
      <c r="F2164" s="26"/>
      <c r="G2164" s="26"/>
      <c r="H2164" s="26"/>
      <c r="I2164" s="26"/>
      <c r="J2164" s="26"/>
      <c r="K2164" s="26"/>
    </row>
    <row r="2165" spans="1:11" x14ac:dyDescent="0.25">
      <c r="A2165" s="16"/>
      <c r="B2165" s="16"/>
      <c r="C2165" s="16"/>
      <c r="D2165" s="16"/>
      <c r="E2165" s="16"/>
      <c r="F2165" s="16"/>
      <c r="G2165" s="16"/>
      <c r="H2165" s="16"/>
      <c r="I2165" s="16"/>
      <c r="J2165" s="16"/>
      <c r="K2165" s="16"/>
    </row>
    <row r="2166" spans="1:11" x14ac:dyDescent="0.25">
      <c r="A2166" s="16"/>
      <c r="B2166" s="16"/>
      <c r="C2166" s="16"/>
      <c r="D2166" s="16"/>
      <c r="E2166" s="16"/>
      <c r="F2166" s="16"/>
      <c r="G2166" s="16"/>
      <c r="H2166" s="16"/>
      <c r="I2166" s="16"/>
      <c r="J2166" s="16"/>
      <c r="K2166" s="16"/>
    </row>
    <row r="2167" spans="1:11" x14ac:dyDescent="0.25">
      <c r="A2167" s="16"/>
      <c r="B2167" s="16"/>
      <c r="C2167" s="16"/>
      <c r="D2167" s="16"/>
      <c r="E2167" s="16"/>
      <c r="F2167" s="16"/>
      <c r="G2167" s="16"/>
      <c r="H2167" s="16"/>
      <c r="I2167" s="16"/>
      <c r="J2167" s="16"/>
      <c r="K2167" s="16"/>
    </row>
    <row r="2168" spans="1:11" x14ac:dyDescent="0.25">
      <c r="A2168" s="16"/>
      <c r="B2168" s="16"/>
      <c r="C2168" s="16"/>
      <c r="D2168" s="16"/>
      <c r="E2168" s="16"/>
      <c r="F2168" s="16"/>
      <c r="G2168" s="16"/>
      <c r="H2168" s="16"/>
      <c r="I2168" s="16"/>
      <c r="J2168" s="16"/>
      <c r="K2168" s="16"/>
    </row>
    <row r="2169" spans="1:11" x14ac:dyDescent="0.25">
      <c r="A2169" s="16"/>
      <c r="B2169" s="16"/>
      <c r="C2169" s="16"/>
      <c r="D2169" s="16"/>
      <c r="E2169" s="16"/>
      <c r="F2169" s="16"/>
      <c r="G2169" s="16"/>
      <c r="H2169" s="16"/>
      <c r="I2169" s="16"/>
      <c r="J2169" s="16"/>
      <c r="K2169" s="16"/>
    </row>
    <row r="2170" spans="1:11" x14ac:dyDescent="0.25">
      <c r="A2170" s="16"/>
      <c r="B2170" s="16"/>
      <c r="C2170" s="16"/>
      <c r="D2170" s="16"/>
      <c r="E2170" s="16"/>
      <c r="F2170" s="16"/>
      <c r="G2170" s="16"/>
      <c r="H2170" s="16"/>
      <c r="I2170" s="16"/>
      <c r="J2170" s="16"/>
      <c r="K2170" s="16"/>
    </row>
    <row r="2171" spans="1:11" x14ac:dyDescent="0.25">
      <c r="A2171" s="16"/>
      <c r="B2171" s="16"/>
      <c r="C2171" s="16"/>
      <c r="D2171" s="16"/>
      <c r="E2171" s="16"/>
      <c r="F2171" s="16"/>
      <c r="G2171" s="16"/>
      <c r="H2171" s="16"/>
      <c r="I2171" s="16"/>
      <c r="J2171" s="16"/>
      <c r="K2171" s="16"/>
    </row>
    <row r="2172" spans="1:11" ht="15.75" x14ac:dyDescent="0.25">
      <c r="A2172" s="16"/>
      <c r="B2172" s="17" t="s">
        <v>174</v>
      </c>
      <c r="C2172" s="17"/>
      <c r="D2172" s="17"/>
      <c r="E2172" s="16"/>
      <c r="F2172" s="16"/>
      <c r="G2172" s="16"/>
      <c r="H2172" s="16"/>
      <c r="I2172" s="16"/>
      <c r="J2172" s="16"/>
      <c r="K2172" s="16"/>
    </row>
    <row r="2173" spans="1:11" ht="15.75" x14ac:dyDescent="0.25">
      <c r="A2173" s="16"/>
      <c r="B2173" s="109" t="s">
        <v>175</v>
      </c>
      <c r="C2173" s="109"/>
      <c r="D2173" s="109"/>
      <c r="E2173" s="16"/>
      <c r="F2173" s="16"/>
      <c r="G2173" s="16"/>
      <c r="H2173" s="16"/>
      <c r="I2173" s="16"/>
      <c r="J2173" s="16"/>
      <c r="K2173" s="16"/>
    </row>
    <row r="2174" spans="1:11" ht="15.75" x14ac:dyDescent="0.25">
      <c r="A2174" s="16"/>
      <c r="B2174" s="17" t="s">
        <v>176</v>
      </c>
      <c r="C2174" s="17"/>
      <c r="D2174" s="17"/>
      <c r="E2174" s="16"/>
      <c r="F2174" s="16"/>
      <c r="G2174" s="16"/>
      <c r="H2174" s="16"/>
      <c r="I2174" s="16"/>
      <c r="J2174" s="16"/>
      <c r="K2174" s="16"/>
    </row>
    <row r="2175" spans="1:11" ht="15.75" x14ac:dyDescent="0.25">
      <c r="A2175" s="16"/>
      <c r="B2175" s="17"/>
      <c r="C2175" s="17"/>
      <c r="D2175" s="17"/>
      <c r="E2175" s="16"/>
      <c r="F2175" s="16"/>
      <c r="G2175" s="16"/>
      <c r="H2175" s="16"/>
      <c r="I2175" s="16"/>
      <c r="J2175" s="16"/>
      <c r="K2175" s="16"/>
    </row>
    <row r="2176" spans="1:11" x14ac:dyDescent="0.25">
      <c r="A2176" s="16"/>
      <c r="B2176" s="2" t="s">
        <v>155</v>
      </c>
      <c r="C2176" s="16"/>
      <c r="D2176" s="16"/>
      <c r="E2176" s="18" t="s">
        <v>179</v>
      </c>
      <c r="F2176" s="15"/>
      <c r="G2176" s="19" t="s">
        <v>180</v>
      </c>
      <c r="H2176" s="16"/>
      <c r="I2176" s="16" t="s">
        <v>178</v>
      </c>
      <c r="J2176" s="16"/>
      <c r="K2176" s="5" t="s">
        <v>125</v>
      </c>
    </row>
    <row r="2177" spans="1:11" x14ac:dyDescent="0.25">
      <c r="A2177" s="16"/>
      <c r="B2177" s="16"/>
      <c r="C2177" s="16"/>
      <c r="D2177" s="16"/>
      <c r="E2177" s="11" t="s">
        <v>251</v>
      </c>
      <c r="F2177" s="20"/>
      <c r="G2177" s="11" t="s">
        <v>295</v>
      </c>
      <c r="H2177" s="16"/>
      <c r="I2177" s="16"/>
      <c r="J2177" s="16"/>
      <c r="K2177" s="16"/>
    </row>
    <row r="2178" spans="1:11" ht="57" x14ac:dyDescent="0.25">
      <c r="A2178" s="21" t="s">
        <v>74</v>
      </c>
      <c r="B2178" s="22" t="s">
        <v>168</v>
      </c>
      <c r="C2178" s="22" t="s">
        <v>64</v>
      </c>
      <c r="D2178" s="22"/>
      <c r="E2178" s="22" t="s">
        <v>164</v>
      </c>
      <c r="F2178" s="22"/>
      <c r="G2178" s="22" t="s">
        <v>165</v>
      </c>
      <c r="H2178" s="22"/>
      <c r="I2178" s="22" t="s">
        <v>166</v>
      </c>
      <c r="J2178" s="23"/>
      <c r="K2178" s="22" t="s">
        <v>167</v>
      </c>
    </row>
    <row r="2179" spans="1:11" x14ac:dyDescent="0.25">
      <c r="A2179" s="24"/>
      <c r="B2179" s="24"/>
      <c r="C2179" s="24"/>
      <c r="D2179" s="24"/>
      <c r="E2179" s="24"/>
      <c r="F2179" s="24"/>
      <c r="G2179" s="24"/>
      <c r="H2179" s="24"/>
      <c r="I2179" s="24"/>
      <c r="J2179" s="24"/>
      <c r="K2179" s="24"/>
    </row>
    <row r="2180" spans="1:11" x14ac:dyDescent="0.25">
      <c r="A2180" s="24"/>
      <c r="B2180" s="25" t="s">
        <v>169</v>
      </c>
      <c r="C2180" s="26">
        <v>53817</v>
      </c>
      <c r="D2180" s="26"/>
      <c r="E2180" s="26">
        <v>16511</v>
      </c>
      <c r="F2180" s="26"/>
      <c r="G2180" s="27">
        <v>14655.7</v>
      </c>
      <c r="H2180" s="26"/>
      <c r="I2180" s="26">
        <v>0</v>
      </c>
      <c r="J2180" s="26"/>
      <c r="K2180" s="27">
        <f>C2180+E2180+G2180-I2180</f>
        <v>84983.7</v>
      </c>
    </row>
    <row r="2181" spans="1:11" x14ac:dyDescent="0.25">
      <c r="A2181" s="26"/>
      <c r="B2181" s="24"/>
      <c r="C2181" s="26"/>
      <c r="D2181" s="26"/>
      <c r="E2181" s="26"/>
      <c r="F2181" s="26"/>
      <c r="G2181" s="26"/>
      <c r="H2181" s="26"/>
      <c r="I2181" s="26"/>
      <c r="J2181" s="26"/>
      <c r="K2181" s="26"/>
    </row>
    <row r="2182" spans="1:11" x14ac:dyDescent="0.25">
      <c r="A2182" s="26">
        <v>1</v>
      </c>
      <c r="B2182" s="22" t="s">
        <v>1255</v>
      </c>
      <c r="C2182" s="4">
        <v>1125</v>
      </c>
      <c r="D2182" s="4"/>
      <c r="E2182" s="4">
        <v>344</v>
      </c>
      <c r="F2182" s="26"/>
      <c r="G2182" s="27">
        <f>K2180*8.5%/12</f>
        <v>601.96787500000005</v>
      </c>
      <c r="H2182" s="26"/>
      <c r="I2182" s="26">
        <v>0</v>
      </c>
      <c r="J2182" s="26"/>
      <c r="K2182" s="27">
        <f>K2180+C2182+E2182+G2182-I2182</f>
        <v>87054.667874999999</v>
      </c>
    </row>
    <row r="2183" spans="1:11" x14ac:dyDescent="0.25">
      <c r="A2183" s="26"/>
      <c r="B2183" s="22"/>
      <c r="C2183" s="26"/>
      <c r="D2183" s="26"/>
      <c r="E2183" s="26"/>
      <c r="F2183" s="26"/>
      <c r="G2183" s="26"/>
      <c r="H2183" s="26"/>
      <c r="I2183" s="26"/>
      <c r="J2183" s="26"/>
      <c r="K2183" s="26"/>
    </row>
    <row r="2184" spans="1:11" x14ac:dyDescent="0.25">
      <c r="A2184" s="26">
        <v>2</v>
      </c>
      <c r="B2184" s="22" t="s">
        <v>1256</v>
      </c>
      <c r="C2184" s="98">
        <v>1022</v>
      </c>
      <c r="D2184" s="4"/>
      <c r="E2184" s="98">
        <v>313</v>
      </c>
      <c r="F2184" s="26"/>
      <c r="G2184" s="27">
        <f>K2182*8.5%/12</f>
        <v>616.63723078124997</v>
      </c>
      <c r="H2184" s="26"/>
      <c r="I2184" s="26">
        <v>0</v>
      </c>
      <c r="J2184" s="26"/>
      <c r="K2184" s="27">
        <f>K2182+C2184+E2184+G2184-I2184</f>
        <v>89006.305105781255</v>
      </c>
    </row>
    <row r="2185" spans="1:11" x14ac:dyDescent="0.25">
      <c r="A2185" s="26"/>
      <c r="B2185" s="22"/>
      <c r="C2185" s="4"/>
      <c r="D2185" s="4"/>
      <c r="E2185" s="4"/>
      <c r="F2185" s="26"/>
      <c r="G2185" s="27"/>
      <c r="H2185" s="26"/>
      <c r="I2185" s="26"/>
      <c r="J2185" s="26"/>
      <c r="K2185" s="27"/>
    </row>
    <row r="2186" spans="1:11" x14ac:dyDescent="0.25">
      <c r="A2186" s="26">
        <v>3</v>
      </c>
      <c r="B2186" s="22" t="s">
        <v>1257</v>
      </c>
      <c r="C2186" s="4">
        <v>1125</v>
      </c>
      <c r="D2186" s="4"/>
      <c r="E2186" s="4">
        <v>344</v>
      </c>
      <c r="F2186" s="26"/>
      <c r="G2186" s="27">
        <f>K2184*8.5%/12</f>
        <v>630.46132783261726</v>
      </c>
      <c r="H2186" s="26"/>
      <c r="I2186" s="26">
        <v>0</v>
      </c>
      <c r="J2186" s="26"/>
      <c r="K2186" s="27">
        <f>K2184+C2186+E2186+G2186-I2186</f>
        <v>91105.76643361387</v>
      </c>
    </row>
    <row r="2187" spans="1:11" x14ac:dyDescent="0.25">
      <c r="A2187" s="26"/>
      <c r="B2187" s="22"/>
      <c r="C2187" s="4"/>
      <c r="D2187" s="4"/>
      <c r="E2187" s="4"/>
      <c r="F2187" s="26"/>
      <c r="G2187" s="27"/>
      <c r="H2187" s="26"/>
      <c r="I2187" s="26"/>
      <c r="J2187" s="26"/>
      <c r="K2187" s="27"/>
    </row>
    <row r="2188" spans="1:11" x14ac:dyDescent="0.25">
      <c r="A2188" s="26">
        <v>4</v>
      </c>
      <c r="B2188" s="22" t="s">
        <v>1258</v>
      </c>
      <c r="C2188" s="4">
        <v>1125</v>
      </c>
      <c r="D2188" s="4"/>
      <c r="E2188" s="4">
        <v>344</v>
      </c>
      <c r="F2188" s="26"/>
      <c r="G2188" s="27">
        <f>K2186*8.5%/12</f>
        <v>645.33251223809827</v>
      </c>
      <c r="H2188" s="26"/>
      <c r="I2188" s="26">
        <v>0</v>
      </c>
      <c r="J2188" s="26"/>
      <c r="K2188" s="27">
        <f>K2186+C2188+E2188+G2188-I2188</f>
        <v>93220.098945851962</v>
      </c>
    </row>
    <row r="2189" spans="1:11" x14ac:dyDescent="0.25">
      <c r="A2189" s="26"/>
      <c r="B2189" s="22"/>
      <c r="C2189" s="4"/>
      <c r="D2189" s="4"/>
      <c r="E2189" s="4"/>
      <c r="F2189" s="26"/>
      <c r="G2189" s="27"/>
      <c r="H2189" s="26"/>
      <c r="I2189" s="26"/>
      <c r="J2189" s="26"/>
      <c r="K2189" s="27"/>
    </row>
    <row r="2190" spans="1:11" x14ac:dyDescent="0.25">
      <c r="A2190" s="26">
        <v>5</v>
      </c>
      <c r="B2190" s="22" t="s">
        <v>1259</v>
      </c>
      <c r="C2190" s="4">
        <v>1125</v>
      </c>
      <c r="D2190" s="4"/>
      <c r="E2190" s="4">
        <v>344</v>
      </c>
      <c r="F2190" s="26"/>
      <c r="G2190" s="27">
        <f>K2188*8.5%/12</f>
        <v>660.30903419978483</v>
      </c>
      <c r="H2190" s="26"/>
      <c r="I2190" s="26">
        <v>0</v>
      </c>
      <c r="J2190" s="26"/>
      <c r="K2190" s="27">
        <f>K2188+C2190+E2190+G2190-I2190</f>
        <v>95349.40798005175</v>
      </c>
    </row>
    <row r="2191" spans="1:11" x14ac:dyDescent="0.25">
      <c r="A2191" s="26"/>
      <c r="B2191" s="22"/>
      <c r="C2191" s="4"/>
      <c r="D2191" s="4"/>
      <c r="E2191" s="4"/>
      <c r="F2191" s="26"/>
      <c r="G2191" s="27"/>
      <c r="H2191" s="26"/>
      <c r="I2191" s="26"/>
      <c r="J2191" s="26"/>
      <c r="K2191" s="27"/>
    </row>
    <row r="2192" spans="1:11" x14ac:dyDescent="0.25">
      <c r="A2192" s="26">
        <v>6</v>
      </c>
      <c r="B2192" s="22" t="s">
        <v>1260</v>
      </c>
      <c r="C2192" s="4"/>
      <c r="D2192" s="4"/>
      <c r="E2192" s="4"/>
      <c r="F2192" s="26"/>
      <c r="G2192" s="27"/>
      <c r="H2192" s="26"/>
      <c r="I2192" s="26">
        <v>0</v>
      </c>
      <c r="J2192" s="26"/>
      <c r="K2192" s="27">
        <f>K2190+C2192+E2192+G2192-I2192</f>
        <v>95349.40798005175</v>
      </c>
    </row>
    <row r="2193" spans="1:11" x14ac:dyDescent="0.25">
      <c r="A2193" s="26"/>
      <c r="B2193" s="22"/>
      <c r="C2193" s="4"/>
      <c r="D2193" s="4"/>
      <c r="E2193" s="4"/>
      <c r="F2193" s="26"/>
      <c r="G2193" s="27"/>
      <c r="H2193" s="26"/>
      <c r="I2193" s="26"/>
      <c r="J2193" s="26"/>
      <c r="K2193" s="27"/>
    </row>
    <row r="2194" spans="1:11" x14ac:dyDescent="0.25">
      <c r="A2194" s="26">
        <v>7</v>
      </c>
      <c r="B2194" s="22" t="s">
        <v>1261</v>
      </c>
      <c r="C2194" s="4"/>
      <c r="D2194" s="4"/>
      <c r="E2194" s="4"/>
      <c r="F2194" s="26"/>
      <c r="G2194" s="27"/>
      <c r="H2194" s="26"/>
      <c r="I2194" s="26">
        <v>0</v>
      </c>
      <c r="J2194" s="26"/>
      <c r="K2194" s="27">
        <f>K2192+C2194+E2194+G2194-I2194</f>
        <v>95349.40798005175</v>
      </c>
    </row>
    <row r="2195" spans="1:11" x14ac:dyDescent="0.25">
      <c r="A2195" s="26"/>
      <c r="B2195" s="22"/>
      <c r="C2195" s="4"/>
      <c r="D2195" s="4"/>
      <c r="E2195" s="4"/>
      <c r="F2195" s="26"/>
      <c r="G2195" s="27"/>
      <c r="H2195" s="26"/>
      <c r="I2195" s="26"/>
      <c r="J2195" s="26"/>
      <c r="K2195" s="27"/>
    </row>
    <row r="2196" spans="1:11" x14ac:dyDescent="0.25">
      <c r="A2196" s="26">
        <v>8</v>
      </c>
      <c r="B2196" s="22" t="s">
        <v>1262</v>
      </c>
      <c r="C2196" s="4"/>
      <c r="D2196" s="4"/>
      <c r="E2196" s="4"/>
      <c r="F2196" s="26"/>
      <c r="G2196" s="27"/>
      <c r="H2196" s="26"/>
      <c r="I2196" s="26">
        <v>0</v>
      </c>
      <c r="J2196" s="26"/>
      <c r="K2196" s="27">
        <f>K2194+C2196+E2196+G2196-I2196</f>
        <v>95349.40798005175</v>
      </c>
    </row>
    <row r="2197" spans="1:11" x14ac:dyDescent="0.25">
      <c r="A2197" s="26"/>
      <c r="B2197" s="22"/>
      <c r="C2197" s="4"/>
      <c r="D2197" s="4"/>
      <c r="E2197" s="4"/>
      <c r="F2197" s="26"/>
      <c r="G2197" s="27"/>
      <c r="H2197" s="26"/>
      <c r="I2197" s="26"/>
      <c r="J2197" s="26"/>
      <c r="K2197" s="27"/>
    </row>
    <row r="2198" spans="1:11" x14ac:dyDescent="0.25">
      <c r="A2198" s="26">
        <v>9</v>
      </c>
      <c r="B2198" s="22" t="s">
        <v>1263</v>
      </c>
      <c r="C2198" s="4"/>
      <c r="D2198" s="4"/>
      <c r="E2198" s="4"/>
      <c r="F2198" s="26"/>
      <c r="G2198" s="27"/>
      <c r="H2198" s="26"/>
      <c r="I2198" s="26">
        <v>0</v>
      </c>
      <c r="J2198" s="26"/>
      <c r="K2198" s="27">
        <f>K2196+C2198+E2198+G2198-I2198</f>
        <v>95349.40798005175</v>
      </c>
    </row>
    <row r="2199" spans="1:11" x14ac:dyDescent="0.25">
      <c r="A2199" s="26"/>
      <c r="B2199" s="22"/>
      <c r="C2199" s="4"/>
      <c r="D2199" s="4"/>
      <c r="E2199" s="4"/>
      <c r="F2199" s="26"/>
      <c r="G2199" s="27"/>
      <c r="H2199" s="26"/>
      <c r="I2199" s="26"/>
      <c r="J2199" s="26"/>
      <c r="K2199" s="27"/>
    </row>
    <row r="2200" spans="1:11" x14ac:dyDescent="0.25">
      <c r="A2200" s="26">
        <v>10</v>
      </c>
      <c r="B2200" s="22" t="s">
        <v>1264</v>
      </c>
      <c r="C2200" s="4"/>
      <c r="D2200" s="4"/>
      <c r="E2200" s="4"/>
      <c r="F2200" s="26"/>
      <c r="G2200" s="27"/>
      <c r="H2200" s="26"/>
      <c r="I2200" s="26">
        <v>0</v>
      </c>
      <c r="J2200" s="26"/>
      <c r="K2200" s="27">
        <f>K2198+C2200+E2200+G2200-I2200</f>
        <v>95349.40798005175</v>
      </c>
    </row>
    <row r="2201" spans="1:11" x14ac:dyDescent="0.25">
      <c r="A2201" s="26"/>
      <c r="B2201" s="22"/>
      <c r="C2201" s="4"/>
      <c r="D2201" s="4"/>
      <c r="E2201" s="4"/>
      <c r="F2201" s="26"/>
      <c r="G2201" s="27"/>
      <c r="H2201" s="26"/>
      <c r="I2201" s="26"/>
      <c r="J2201" s="26"/>
      <c r="K2201" s="27"/>
    </row>
    <row r="2202" spans="1:11" x14ac:dyDescent="0.25">
      <c r="A2202" s="26">
        <v>11</v>
      </c>
      <c r="B2202" s="22" t="s">
        <v>1265</v>
      </c>
      <c r="C2202" s="4"/>
      <c r="D2202" s="4"/>
      <c r="E2202" s="4"/>
      <c r="F2202" s="26"/>
      <c r="G2202" s="27"/>
      <c r="H2202" s="26"/>
      <c r="I2202" s="26">
        <v>0</v>
      </c>
      <c r="J2202" s="26"/>
      <c r="K2202" s="27">
        <f>K2200+C2202+E2202+G2202-I2202</f>
        <v>95349.40798005175</v>
      </c>
    </row>
    <row r="2203" spans="1:11" x14ac:dyDescent="0.25">
      <c r="A2203" s="26"/>
      <c r="B2203" s="22"/>
      <c r="C2203" s="4"/>
      <c r="D2203" s="4"/>
      <c r="E2203" s="4"/>
      <c r="F2203" s="26"/>
      <c r="G2203" s="27"/>
      <c r="H2203" s="26"/>
      <c r="I2203" s="26"/>
      <c r="J2203" s="26"/>
      <c r="K2203" s="27"/>
    </row>
    <row r="2204" spans="1:11" x14ac:dyDescent="0.25">
      <c r="A2204" s="26">
        <v>12</v>
      </c>
      <c r="B2204" s="22" t="s">
        <v>1266</v>
      </c>
      <c r="C2204" s="4"/>
      <c r="D2204" s="4"/>
      <c r="E2204" s="4"/>
      <c r="F2204" s="26"/>
      <c r="G2204" s="27"/>
      <c r="H2204" s="26"/>
      <c r="I2204" s="26">
        <v>0</v>
      </c>
      <c r="J2204" s="26"/>
      <c r="K2204" s="27">
        <f>K2202+C2204+E2204+G2204-I2204</f>
        <v>95349.40798005175</v>
      </c>
    </row>
    <row r="2205" spans="1:11" x14ac:dyDescent="0.25">
      <c r="A2205" s="26"/>
      <c r="B2205" s="22"/>
      <c r="C2205" s="4"/>
      <c r="D2205" s="4"/>
      <c r="E2205" s="4"/>
      <c r="F2205" s="26"/>
      <c r="G2205" s="27"/>
      <c r="H2205" s="26"/>
      <c r="I2205" s="26"/>
      <c r="J2205" s="26"/>
      <c r="K2205" s="27"/>
    </row>
    <row r="2206" spans="1:11" x14ac:dyDescent="0.25">
      <c r="A2206" s="26"/>
      <c r="B2206" s="22"/>
      <c r="C2206" s="6">
        <f>SUM(C2182:C2205)</f>
        <v>5522</v>
      </c>
      <c r="D2206" s="6"/>
      <c r="E2206" s="6">
        <f>SUM(E2182:E2205)</f>
        <v>1689</v>
      </c>
      <c r="F2206" s="28"/>
      <c r="G2206" s="6">
        <f>SUM(G2182:G2205)</f>
        <v>3154.7079800517508</v>
      </c>
      <c r="H2206" s="28"/>
      <c r="I2206" s="6">
        <f>SUM(I2182:I2205)</f>
        <v>0</v>
      </c>
      <c r="J2206" s="26"/>
      <c r="K2206" s="27"/>
    </row>
    <row r="2207" spans="1:11" x14ac:dyDescent="0.25">
      <c r="A2207" s="24"/>
      <c r="B2207" s="22"/>
      <c r="C2207" s="26"/>
      <c r="D2207" s="26"/>
      <c r="E2207" s="26"/>
      <c r="F2207" s="26"/>
      <c r="G2207" s="26"/>
      <c r="H2207" s="26"/>
      <c r="I2207" s="26"/>
      <c r="J2207" s="26"/>
      <c r="K2207" s="26"/>
    </row>
    <row r="2208" spans="1:11" x14ac:dyDescent="0.25">
      <c r="A2208" s="24"/>
      <c r="B2208" s="22" t="s">
        <v>173</v>
      </c>
      <c r="C2208" s="29">
        <f>C2206+C2180</f>
        <v>59339</v>
      </c>
      <c r="D2208" s="28"/>
      <c r="E2208" s="29">
        <f>E2206+E2180</f>
        <v>18200</v>
      </c>
      <c r="F2208" s="28"/>
      <c r="G2208" s="29">
        <f>G2206+G2180</f>
        <v>17810.40798005175</v>
      </c>
      <c r="H2208" s="28"/>
      <c r="I2208" s="29">
        <f>I2206+I2180</f>
        <v>0</v>
      </c>
      <c r="J2208" s="28"/>
      <c r="K2208" s="30">
        <f>C2208+E2208+G2208-I2208</f>
        <v>95349.40798005175</v>
      </c>
    </row>
    <row r="2209" spans="1:11" x14ac:dyDescent="0.25">
      <c r="A2209" s="24"/>
      <c r="B2209" s="22"/>
      <c r="C2209" s="26"/>
      <c r="D2209" s="26"/>
      <c r="E2209" s="26"/>
      <c r="F2209" s="26"/>
      <c r="G2209" s="26"/>
      <c r="H2209" s="26"/>
      <c r="I2209" s="26"/>
      <c r="J2209" s="26"/>
      <c r="K2209" s="26"/>
    </row>
    <row r="2210" spans="1:11" x14ac:dyDescent="0.25">
      <c r="A2210" s="16"/>
      <c r="B2210" s="16"/>
      <c r="C2210" s="16"/>
      <c r="D2210" s="16"/>
      <c r="E2210" s="16"/>
      <c r="F2210" s="16"/>
      <c r="G2210" s="16"/>
      <c r="H2210" s="16"/>
      <c r="I2210" s="16"/>
      <c r="J2210" s="16"/>
      <c r="K2210" s="16"/>
    </row>
    <row r="2211" spans="1:11" x14ac:dyDescent="0.25">
      <c r="A2211" s="16"/>
      <c r="B2211" s="16"/>
      <c r="C2211" s="16"/>
      <c r="D2211" s="16"/>
      <c r="E2211" s="16"/>
      <c r="F2211" s="16"/>
      <c r="G2211" s="16"/>
      <c r="H2211" s="16"/>
      <c r="I2211" s="16"/>
      <c r="J2211" s="16"/>
      <c r="K2211" s="16"/>
    </row>
    <row r="2212" spans="1:11" x14ac:dyDescent="0.25">
      <c r="A2212" s="16"/>
      <c r="B2212" s="16"/>
      <c r="C2212" s="16"/>
      <c r="D2212" s="16"/>
      <c r="E2212" s="16"/>
      <c r="F2212" s="16"/>
      <c r="G2212" s="16"/>
      <c r="H2212" s="16"/>
      <c r="I2212" s="16"/>
      <c r="J2212" s="16"/>
      <c r="K2212" s="16"/>
    </row>
    <row r="2213" spans="1:11" x14ac:dyDescent="0.25">
      <c r="A2213" s="16"/>
      <c r="B2213" s="16"/>
      <c r="C2213" s="16"/>
      <c r="D2213" s="16"/>
      <c r="E2213" s="16"/>
      <c r="F2213" s="16"/>
      <c r="G2213" s="16"/>
      <c r="H2213" s="16"/>
      <c r="I2213" s="16"/>
      <c r="J2213" s="16"/>
      <c r="K2213" s="16"/>
    </row>
    <row r="2214" spans="1:11" x14ac:dyDescent="0.25">
      <c r="A2214" s="16"/>
      <c r="B2214" s="16"/>
      <c r="C2214" s="16"/>
      <c r="D2214" s="16"/>
      <c r="E2214" s="16"/>
      <c r="F2214" s="16"/>
      <c r="G2214" s="16"/>
      <c r="H2214" s="16"/>
      <c r="I2214" s="16"/>
      <c r="J2214" s="16"/>
      <c r="K2214" s="16"/>
    </row>
    <row r="2215" spans="1:11" x14ac:dyDescent="0.25">
      <c r="A2215" s="16"/>
      <c r="B2215" s="16"/>
      <c r="C2215" s="16"/>
      <c r="D2215" s="16"/>
      <c r="E2215" s="16"/>
      <c r="F2215" s="16"/>
      <c r="G2215" s="16"/>
      <c r="H2215" s="16"/>
      <c r="I2215" s="16"/>
      <c r="J2215" s="16"/>
      <c r="K2215" s="16"/>
    </row>
    <row r="2216" spans="1:11" ht="15.75" x14ac:dyDescent="0.25">
      <c r="A2216" s="16"/>
      <c r="B2216" s="17" t="s">
        <v>174</v>
      </c>
      <c r="C2216" s="17"/>
      <c r="D2216" s="17"/>
      <c r="E2216" s="16"/>
      <c r="F2216" s="16"/>
      <c r="G2216" s="16"/>
      <c r="H2216" s="16"/>
      <c r="I2216" s="16"/>
      <c r="J2216" s="16"/>
      <c r="K2216" s="16"/>
    </row>
    <row r="2217" spans="1:11" ht="15.75" x14ac:dyDescent="0.25">
      <c r="A2217" s="16"/>
      <c r="B2217" s="109" t="s">
        <v>175</v>
      </c>
      <c r="C2217" s="109"/>
      <c r="D2217" s="109"/>
      <c r="E2217" s="16"/>
      <c r="F2217" s="16"/>
      <c r="G2217" s="16"/>
      <c r="H2217" s="16"/>
      <c r="I2217" s="16"/>
      <c r="J2217" s="16"/>
      <c r="K2217" s="16"/>
    </row>
    <row r="2218" spans="1:11" ht="15.75" x14ac:dyDescent="0.25">
      <c r="A2218" s="16"/>
      <c r="B2218" s="17" t="s">
        <v>176</v>
      </c>
      <c r="C2218" s="17"/>
      <c r="D2218" s="17"/>
      <c r="E2218" s="16"/>
      <c r="F2218" s="16"/>
      <c r="G2218" s="16"/>
      <c r="H2218" s="16"/>
      <c r="I2218" s="16"/>
      <c r="J2218" s="16"/>
      <c r="K2218" s="16"/>
    </row>
    <row r="2219" spans="1:11" ht="15.75" x14ac:dyDescent="0.25">
      <c r="A2219" s="16"/>
      <c r="B2219" s="17"/>
      <c r="C2219" s="17"/>
      <c r="D2219" s="17"/>
      <c r="E2219" s="16"/>
      <c r="F2219" s="16"/>
      <c r="G2219" s="16"/>
      <c r="H2219" s="16"/>
      <c r="I2219" s="16"/>
      <c r="J2219" s="16"/>
      <c r="K2219" s="16"/>
    </row>
    <row r="2220" spans="1:11" x14ac:dyDescent="0.25">
      <c r="A2220" s="16"/>
      <c r="B2220" s="2" t="s">
        <v>156</v>
      </c>
      <c r="C2220" s="16"/>
      <c r="D2220" s="16"/>
      <c r="E2220" s="18" t="s">
        <v>179</v>
      </c>
      <c r="F2220" s="15"/>
      <c r="G2220" s="19" t="s">
        <v>180</v>
      </c>
      <c r="H2220" s="16"/>
      <c r="I2220" s="16" t="s">
        <v>178</v>
      </c>
      <c r="J2220" s="16"/>
      <c r="K2220" s="5" t="s">
        <v>126</v>
      </c>
    </row>
    <row r="2221" spans="1:11" x14ac:dyDescent="0.25">
      <c r="A2221" s="16"/>
      <c r="B2221" s="16"/>
      <c r="C2221" s="16"/>
      <c r="D2221" s="16"/>
      <c r="E2221" s="11" t="s">
        <v>252</v>
      </c>
      <c r="F2221" s="20"/>
      <c r="G2221" s="11" t="s">
        <v>296</v>
      </c>
      <c r="H2221" s="16"/>
      <c r="I2221" s="16"/>
      <c r="J2221" s="16"/>
      <c r="K2221" s="16"/>
    </row>
    <row r="2222" spans="1:11" ht="57" x14ac:dyDescent="0.25">
      <c r="A2222" s="21" t="s">
        <v>74</v>
      </c>
      <c r="B2222" s="22" t="s">
        <v>168</v>
      </c>
      <c r="C2222" s="22" t="s">
        <v>64</v>
      </c>
      <c r="D2222" s="22"/>
      <c r="E2222" s="22" t="s">
        <v>164</v>
      </c>
      <c r="F2222" s="22"/>
      <c r="G2222" s="22" t="s">
        <v>165</v>
      </c>
      <c r="H2222" s="22"/>
      <c r="I2222" s="22" t="s">
        <v>166</v>
      </c>
      <c r="J2222" s="23"/>
      <c r="K2222" s="22" t="s">
        <v>167</v>
      </c>
    </row>
    <row r="2223" spans="1:11" x14ac:dyDescent="0.25">
      <c r="A2223" s="24"/>
      <c r="B2223" s="24"/>
      <c r="C2223" s="24"/>
      <c r="D2223" s="24"/>
      <c r="E2223" s="24"/>
      <c r="F2223" s="24"/>
      <c r="G2223" s="24"/>
      <c r="H2223" s="24"/>
      <c r="I2223" s="24"/>
      <c r="J2223" s="24"/>
      <c r="K2223" s="24"/>
    </row>
    <row r="2224" spans="1:11" x14ac:dyDescent="0.25">
      <c r="A2224" s="24"/>
      <c r="B2224" s="25" t="s">
        <v>169</v>
      </c>
      <c r="C2224" s="26">
        <v>62016</v>
      </c>
      <c r="D2224" s="26"/>
      <c r="E2224" s="26">
        <v>18958</v>
      </c>
      <c r="F2224" s="26"/>
      <c r="G2224" s="27">
        <v>14352.99</v>
      </c>
      <c r="H2224" s="26"/>
      <c r="I2224" s="26">
        <v>0</v>
      </c>
      <c r="J2224" s="26"/>
      <c r="K2224" s="27">
        <f>C2224+E2224+G2224-I2224</f>
        <v>95326.99</v>
      </c>
    </row>
    <row r="2225" spans="1:11" x14ac:dyDescent="0.25">
      <c r="A2225" s="26"/>
      <c r="B2225" s="24"/>
      <c r="C2225" s="26"/>
      <c r="D2225" s="26"/>
      <c r="E2225" s="26"/>
      <c r="F2225" s="26"/>
      <c r="G2225" s="26"/>
      <c r="H2225" s="26"/>
      <c r="I2225" s="26"/>
      <c r="J2225" s="26"/>
      <c r="K2225" s="26"/>
    </row>
    <row r="2226" spans="1:11" x14ac:dyDescent="0.25">
      <c r="A2226" s="26">
        <v>1</v>
      </c>
      <c r="B2226" s="22" t="s">
        <v>1255</v>
      </c>
      <c r="C2226" s="4">
        <v>1457</v>
      </c>
      <c r="D2226" s="4"/>
      <c r="E2226" s="4">
        <v>445</v>
      </c>
      <c r="F2226" s="26"/>
      <c r="G2226" s="27">
        <f>K2224*8.5%/12</f>
        <v>675.23284583333339</v>
      </c>
      <c r="H2226" s="26"/>
      <c r="I2226" s="26">
        <v>0</v>
      </c>
      <c r="J2226" s="26"/>
      <c r="K2226" s="27">
        <f>K2224+C2226+E2226+G2226-I2226</f>
        <v>97904.222845833341</v>
      </c>
    </row>
    <row r="2227" spans="1:11" x14ac:dyDescent="0.25">
      <c r="A2227" s="26"/>
      <c r="B2227" s="22"/>
      <c r="C2227" s="26"/>
      <c r="D2227" s="26"/>
      <c r="E2227" s="26"/>
      <c r="F2227" s="26"/>
      <c r="G2227" s="26"/>
      <c r="H2227" s="26"/>
      <c r="I2227" s="26"/>
      <c r="J2227" s="26"/>
      <c r="K2227" s="26"/>
    </row>
    <row r="2228" spans="1:11" x14ac:dyDescent="0.25">
      <c r="A2228" s="26">
        <v>2</v>
      </c>
      <c r="B2228" s="22" t="s">
        <v>1256</v>
      </c>
      <c r="C2228" s="98">
        <v>1324</v>
      </c>
      <c r="D2228" s="4"/>
      <c r="E2228" s="98">
        <v>405</v>
      </c>
      <c r="F2228" s="26"/>
      <c r="G2228" s="27">
        <f>K2226*8.5%/12</f>
        <v>693.48824515798617</v>
      </c>
      <c r="H2228" s="26"/>
      <c r="I2228" s="26">
        <v>0</v>
      </c>
      <c r="J2228" s="26"/>
      <c r="K2228" s="27">
        <f>K2226+C2228+E2228+G2228-I2228</f>
        <v>100326.71109099133</v>
      </c>
    </row>
    <row r="2229" spans="1:11" x14ac:dyDescent="0.25">
      <c r="A2229" s="26"/>
      <c r="B2229" s="22"/>
      <c r="C2229" s="4"/>
      <c r="D2229" s="4"/>
      <c r="E2229" s="4"/>
      <c r="F2229" s="26"/>
      <c r="G2229" s="27"/>
      <c r="H2229" s="26"/>
      <c r="I2229" s="26"/>
      <c r="J2229" s="26"/>
      <c r="K2229" s="27"/>
    </row>
    <row r="2230" spans="1:11" x14ac:dyDescent="0.25">
      <c r="A2230" s="26">
        <v>3</v>
      </c>
      <c r="B2230" s="22" t="s">
        <v>1257</v>
      </c>
      <c r="C2230" s="4">
        <v>1457</v>
      </c>
      <c r="D2230" s="4"/>
      <c r="E2230" s="4">
        <v>445</v>
      </c>
      <c r="F2230" s="26"/>
      <c r="G2230" s="27">
        <f>K2228*8.5%/12</f>
        <v>710.64753689452198</v>
      </c>
      <c r="H2230" s="26"/>
      <c r="I2230" s="26">
        <v>0</v>
      </c>
      <c r="J2230" s="26"/>
      <c r="K2230" s="27">
        <f>K2228+C2230+E2230+G2230-I2230</f>
        <v>102939.35862788586</v>
      </c>
    </row>
    <row r="2231" spans="1:11" x14ac:dyDescent="0.25">
      <c r="A2231" s="26"/>
      <c r="B2231" s="22"/>
      <c r="C2231" s="4"/>
      <c r="D2231" s="4"/>
      <c r="E2231" s="4"/>
      <c r="F2231" s="26"/>
      <c r="G2231" s="27"/>
      <c r="H2231" s="26"/>
      <c r="I2231" s="26"/>
      <c r="J2231" s="26"/>
      <c r="K2231" s="27"/>
    </row>
    <row r="2232" spans="1:11" x14ac:dyDescent="0.25">
      <c r="A2232" s="26">
        <v>4</v>
      </c>
      <c r="B2232" s="22" t="s">
        <v>1258</v>
      </c>
      <c r="C2232" s="4">
        <v>1457</v>
      </c>
      <c r="D2232" s="4"/>
      <c r="E2232" s="4">
        <v>445</v>
      </c>
      <c r="F2232" s="26"/>
      <c r="G2232" s="27">
        <f>K2230*8.5%/12</f>
        <v>729.15379028085817</v>
      </c>
      <c r="H2232" s="26"/>
      <c r="I2232" s="26">
        <v>0</v>
      </c>
      <c r="J2232" s="26"/>
      <c r="K2232" s="27">
        <f>K2230+C2232+E2232+G2232-I2232</f>
        <v>105570.51241816672</v>
      </c>
    </row>
    <row r="2233" spans="1:11" x14ac:dyDescent="0.25">
      <c r="A2233" s="26"/>
      <c r="B2233" s="22"/>
      <c r="C2233" s="4"/>
      <c r="D2233" s="4"/>
      <c r="E2233" s="4"/>
      <c r="F2233" s="26"/>
      <c r="G2233" s="27"/>
      <c r="H2233" s="26"/>
      <c r="I2233" s="26"/>
      <c r="J2233" s="26"/>
      <c r="K2233" s="27"/>
    </row>
    <row r="2234" spans="1:11" x14ac:dyDescent="0.25">
      <c r="A2234" s="26">
        <v>5</v>
      </c>
      <c r="B2234" s="22" t="s">
        <v>1259</v>
      </c>
      <c r="C2234" s="4">
        <v>1457</v>
      </c>
      <c r="D2234" s="4"/>
      <c r="E2234" s="4">
        <v>445</v>
      </c>
      <c r="F2234" s="26"/>
      <c r="G2234" s="27">
        <f>K2232*8.5%/12</f>
        <v>747.79112962868101</v>
      </c>
      <c r="H2234" s="26"/>
      <c r="I2234" s="26">
        <v>0</v>
      </c>
      <c r="J2234" s="26"/>
      <c r="K2234" s="27">
        <f>K2232+C2234+E2234+G2234-I2234</f>
        <v>108220.3035477954</v>
      </c>
    </row>
    <row r="2235" spans="1:11" x14ac:dyDescent="0.25">
      <c r="A2235" s="26"/>
      <c r="B2235" s="22"/>
      <c r="C2235" s="4"/>
      <c r="D2235" s="4"/>
      <c r="E2235" s="4"/>
      <c r="F2235" s="26"/>
      <c r="G2235" s="27"/>
      <c r="H2235" s="26"/>
      <c r="I2235" s="26"/>
      <c r="J2235" s="26"/>
      <c r="K2235" s="27"/>
    </row>
    <row r="2236" spans="1:11" x14ac:dyDescent="0.25">
      <c r="A2236" s="26">
        <v>6</v>
      </c>
      <c r="B2236" s="22" t="s">
        <v>1260</v>
      </c>
      <c r="C2236" s="4"/>
      <c r="D2236" s="4"/>
      <c r="E2236" s="4"/>
      <c r="F2236" s="26"/>
      <c r="G2236" s="27"/>
      <c r="H2236" s="26"/>
      <c r="I2236" s="26">
        <v>0</v>
      </c>
      <c r="J2236" s="26"/>
      <c r="K2236" s="27">
        <f>K2234+C2236+E2236+G2236-I2236</f>
        <v>108220.3035477954</v>
      </c>
    </row>
    <row r="2237" spans="1:11" x14ac:dyDescent="0.25">
      <c r="A2237" s="26"/>
      <c r="B2237" s="22"/>
      <c r="C2237" s="4"/>
      <c r="D2237" s="4"/>
      <c r="E2237" s="4"/>
      <c r="F2237" s="26"/>
      <c r="G2237" s="27"/>
      <c r="H2237" s="26"/>
      <c r="I2237" s="26"/>
      <c r="J2237" s="26"/>
      <c r="K2237" s="27"/>
    </row>
    <row r="2238" spans="1:11" x14ac:dyDescent="0.25">
      <c r="A2238" s="26">
        <v>7</v>
      </c>
      <c r="B2238" s="22" t="s">
        <v>1261</v>
      </c>
      <c r="C2238" s="4"/>
      <c r="D2238" s="4"/>
      <c r="E2238" s="4"/>
      <c r="F2238" s="26"/>
      <c r="G2238" s="27"/>
      <c r="H2238" s="26"/>
      <c r="I2238" s="26">
        <v>0</v>
      </c>
      <c r="J2238" s="26"/>
      <c r="K2238" s="27">
        <f>K2236+C2238+E2238+G2238-I2238</f>
        <v>108220.3035477954</v>
      </c>
    </row>
    <row r="2239" spans="1:11" x14ac:dyDescent="0.25">
      <c r="A2239" s="26"/>
      <c r="B2239" s="22"/>
      <c r="C2239" s="4"/>
      <c r="D2239" s="4"/>
      <c r="E2239" s="4"/>
      <c r="F2239" s="26"/>
      <c r="G2239" s="27"/>
      <c r="H2239" s="26"/>
      <c r="I2239" s="26"/>
      <c r="J2239" s="26"/>
      <c r="K2239" s="27"/>
    </row>
    <row r="2240" spans="1:11" x14ac:dyDescent="0.25">
      <c r="A2240" s="26">
        <v>8</v>
      </c>
      <c r="B2240" s="22" t="s">
        <v>1262</v>
      </c>
      <c r="C2240" s="4"/>
      <c r="D2240" s="4"/>
      <c r="E2240" s="4"/>
      <c r="F2240" s="26"/>
      <c r="G2240" s="27"/>
      <c r="H2240" s="26"/>
      <c r="I2240" s="26">
        <v>0</v>
      </c>
      <c r="J2240" s="26"/>
      <c r="K2240" s="27">
        <f>K2238+C2240+E2240+G2240-I2240</f>
        <v>108220.3035477954</v>
      </c>
    </row>
    <row r="2241" spans="1:11" x14ac:dyDescent="0.25">
      <c r="A2241" s="26"/>
      <c r="B2241" s="22"/>
      <c r="C2241" s="4"/>
      <c r="D2241" s="4"/>
      <c r="E2241" s="4"/>
      <c r="F2241" s="26"/>
      <c r="G2241" s="27"/>
      <c r="H2241" s="26"/>
      <c r="I2241" s="26"/>
      <c r="J2241" s="26"/>
      <c r="K2241" s="27"/>
    </row>
    <row r="2242" spans="1:11" x14ac:dyDescent="0.25">
      <c r="A2242" s="26">
        <v>9</v>
      </c>
      <c r="B2242" s="22" t="s">
        <v>1263</v>
      </c>
      <c r="C2242" s="4"/>
      <c r="D2242" s="4"/>
      <c r="E2242" s="4"/>
      <c r="F2242" s="26"/>
      <c r="G2242" s="27"/>
      <c r="H2242" s="26"/>
      <c r="I2242" s="26">
        <v>0</v>
      </c>
      <c r="J2242" s="26"/>
      <c r="K2242" s="27">
        <f>K2240+C2242+E2242+G2242-I2242</f>
        <v>108220.3035477954</v>
      </c>
    </row>
    <row r="2243" spans="1:11" x14ac:dyDescent="0.25">
      <c r="A2243" s="26"/>
      <c r="B2243" s="22"/>
      <c r="C2243" s="4"/>
      <c r="D2243" s="4"/>
      <c r="E2243" s="4"/>
      <c r="F2243" s="26"/>
      <c r="G2243" s="27"/>
      <c r="H2243" s="26"/>
      <c r="I2243" s="26"/>
      <c r="J2243" s="26"/>
      <c r="K2243" s="27"/>
    </row>
    <row r="2244" spans="1:11" x14ac:dyDescent="0.25">
      <c r="A2244" s="26">
        <v>10</v>
      </c>
      <c r="B2244" s="22" t="s">
        <v>1264</v>
      </c>
      <c r="C2244" s="4"/>
      <c r="D2244" s="4"/>
      <c r="E2244" s="4"/>
      <c r="F2244" s="26"/>
      <c r="G2244" s="27"/>
      <c r="H2244" s="26"/>
      <c r="I2244" s="26">
        <v>0</v>
      </c>
      <c r="J2244" s="26"/>
      <c r="K2244" s="27">
        <f>K2242+C2244+E2244+G2244-I2244</f>
        <v>108220.3035477954</v>
      </c>
    </row>
    <row r="2245" spans="1:11" x14ac:dyDescent="0.25">
      <c r="A2245" s="26"/>
      <c r="B2245" s="22"/>
      <c r="C2245" s="4"/>
      <c r="D2245" s="4"/>
      <c r="E2245" s="4"/>
      <c r="F2245" s="26"/>
      <c r="G2245" s="27"/>
      <c r="H2245" s="26"/>
      <c r="I2245" s="26"/>
      <c r="J2245" s="26"/>
      <c r="K2245" s="27"/>
    </row>
    <row r="2246" spans="1:11" x14ac:dyDescent="0.25">
      <c r="A2246" s="26">
        <v>11</v>
      </c>
      <c r="B2246" s="22" t="s">
        <v>1265</v>
      </c>
      <c r="C2246" s="4"/>
      <c r="D2246" s="4"/>
      <c r="E2246" s="4"/>
      <c r="F2246" s="26"/>
      <c r="G2246" s="27"/>
      <c r="H2246" s="26"/>
      <c r="I2246" s="26">
        <v>0</v>
      </c>
      <c r="J2246" s="26"/>
      <c r="K2246" s="27">
        <f>K2244+C2246+E2246+G2246-I2246</f>
        <v>108220.3035477954</v>
      </c>
    </row>
    <row r="2247" spans="1:11" x14ac:dyDescent="0.25">
      <c r="A2247" s="26"/>
      <c r="B2247" s="22"/>
      <c r="C2247" s="4"/>
      <c r="D2247" s="4"/>
      <c r="E2247" s="4"/>
      <c r="F2247" s="26"/>
      <c r="G2247" s="27"/>
      <c r="H2247" s="26"/>
      <c r="I2247" s="26"/>
      <c r="J2247" s="26"/>
      <c r="K2247" s="27"/>
    </row>
    <row r="2248" spans="1:11" x14ac:dyDescent="0.25">
      <c r="A2248" s="26">
        <v>12</v>
      </c>
      <c r="B2248" s="22" t="s">
        <v>1266</v>
      </c>
      <c r="C2248" s="4"/>
      <c r="D2248" s="4"/>
      <c r="E2248" s="4"/>
      <c r="F2248" s="26"/>
      <c r="G2248" s="27"/>
      <c r="H2248" s="26"/>
      <c r="I2248" s="26">
        <v>0</v>
      </c>
      <c r="J2248" s="26"/>
      <c r="K2248" s="27">
        <f>K2246+C2248+E2248+G2248-I2248</f>
        <v>108220.3035477954</v>
      </c>
    </row>
    <row r="2249" spans="1:11" x14ac:dyDescent="0.25">
      <c r="A2249" s="26"/>
      <c r="B2249" s="22"/>
      <c r="C2249" s="4"/>
      <c r="D2249" s="4"/>
      <c r="E2249" s="4"/>
      <c r="F2249" s="26"/>
      <c r="G2249" s="27"/>
      <c r="H2249" s="26"/>
      <c r="I2249" s="26"/>
      <c r="J2249" s="26"/>
      <c r="K2249" s="27"/>
    </row>
    <row r="2250" spans="1:11" x14ac:dyDescent="0.25">
      <c r="A2250" s="26"/>
      <c r="B2250" s="22"/>
      <c r="C2250" s="6">
        <f>SUM(C2226:C2249)</f>
        <v>7152</v>
      </c>
      <c r="D2250" s="6"/>
      <c r="E2250" s="6">
        <f>SUM(E2226:E2249)</f>
        <v>2185</v>
      </c>
      <c r="F2250" s="28"/>
      <c r="G2250" s="6">
        <f>SUM(G2226:G2249)</f>
        <v>3556.3135477953811</v>
      </c>
      <c r="H2250" s="28"/>
      <c r="I2250" s="6">
        <f>SUM(I2226:I2249)</f>
        <v>0</v>
      </c>
      <c r="J2250" s="26"/>
      <c r="K2250" s="27"/>
    </row>
    <row r="2251" spans="1:11" x14ac:dyDescent="0.25">
      <c r="A2251" s="24"/>
      <c r="B2251" s="22"/>
      <c r="C2251" s="26"/>
      <c r="D2251" s="26"/>
      <c r="E2251" s="26"/>
      <c r="F2251" s="26"/>
      <c r="G2251" s="26"/>
      <c r="H2251" s="26"/>
      <c r="I2251" s="26"/>
      <c r="J2251" s="26"/>
      <c r="K2251" s="26"/>
    </row>
    <row r="2252" spans="1:11" x14ac:dyDescent="0.25">
      <c r="A2252" s="24"/>
      <c r="B2252" s="22" t="s">
        <v>173</v>
      </c>
      <c r="C2252" s="29">
        <f>C2250+C2224</f>
        <v>69168</v>
      </c>
      <c r="D2252" s="28"/>
      <c r="E2252" s="29">
        <f>E2250+E2224</f>
        <v>21143</v>
      </c>
      <c r="F2252" s="28"/>
      <c r="G2252" s="29">
        <f>G2250+G2224</f>
        <v>17909.303547795382</v>
      </c>
      <c r="H2252" s="28"/>
      <c r="I2252" s="29">
        <f>I2250+I2224</f>
        <v>0</v>
      </c>
      <c r="J2252" s="28"/>
      <c r="K2252" s="30">
        <f>C2252+E2252+G2252-I2252</f>
        <v>108220.30354779538</v>
      </c>
    </row>
    <row r="2253" spans="1:11" x14ac:dyDescent="0.25">
      <c r="A2253" s="24"/>
      <c r="B2253" s="22"/>
      <c r="C2253" s="26"/>
      <c r="D2253" s="26"/>
      <c r="E2253" s="26"/>
      <c r="F2253" s="26"/>
      <c r="G2253" s="26"/>
      <c r="H2253" s="26"/>
      <c r="I2253" s="26"/>
      <c r="J2253" s="26"/>
      <c r="K2253" s="26"/>
    </row>
    <row r="2254" spans="1:11" x14ac:dyDescent="0.25">
      <c r="A2254" s="31"/>
      <c r="B2254" s="34"/>
      <c r="C2254" s="35"/>
      <c r="D2254" s="35"/>
      <c r="E2254" s="35"/>
      <c r="F2254" s="35"/>
      <c r="G2254" s="35"/>
      <c r="H2254" s="35"/>
      <c r="I2254" s="35"/>
      <c r="J2254" s="35"/>
      <c r="K2254" s="35"/>
    </row>
    <row r="2255" spans="1:11" x14ac:dyDescent="0.25">
      <c r="A2255" s="7"/>
      <c r="B2255" s="8"/>
      <c r="C2255" s="9"/>
      <c r="D2255" s="9"/>
      <c r="E2255" s="9"/>
      <c r="F2255" s="9"/>
      <c r="G2255" s="9"/>
      <c r="H2255" s="9"/>
      <c r="I2255" s="9"/>
      <c r="J2255" s="9"/>
      <c r="K2255" s="9"/>
    </row>
    <row r="2260" spans="2:11" ht="15.75" x14ac:dyDescent="0.25">
      <c r="B2260" s="109" t="s">
        <v>175</v>
      </c>
      <c r="C2260" s="109"/>
      <c r="D2260" s="109"/>
      <c r="E2260" s="16"/>
      <c r="F2260" s="16"/>
      <c r="G2260" s="16"/>
      <c r="H2260" s="16"/>
      <c r="I2260" s="16"/>
      <c r="J2260" s="16"/>
      <c r="K2260" s="16"/>
    </row>
    <row r="2261" spans="2:11" ht="15.75" x14ac:dyDescent="0.25">
      <c r="B2261" s="17" t="s">
        <v>176</v>
      </c>
      <c r="C2261" s="17"/>
      <c r="D2261" s="17"/>
      <c r="E2261" s="16"/>
      <c r="F2261" s="16"/>
      <c r="G2261" s="16"/>
      <c r="H2261" s="16"/>
      <c r="I2261" s="16"/>
      <c r="J2261" s="16"/>
      <c r="K2261" s="16"/>
    </row>
    <row r="2262" spans="2:11" ht="15.75" x14ac:dyDescent="0.25">
      <c r="B2262" s="17"/>
      <c r="C2262" s="17"/>
      <c r="D2262" s="17"/>
      <c r="E2262" s="16"/>
      <c r="F2262" s="16"/>
      <c r="G2262" s="16"/>
      <c r="H2262" s="16"/>
      <c r="I2262" s="16"/>
      <c r="J2262" s="16"/>
      <c r="K2262" s="16"/>
    </row>
    <row r="2263" spans="2:11" x14ac:dyDescent="0.25">
      <c r="B2263" s="2" t="s">
        <v>1250</v>
      </c>
      <c r="C2263" s="16"/>
      <c r="D2263" s="16"/>
      <c r="E2263" s="18" t="s">
        <v>179</v>
      </c>
      <c r="F2263" s="15"/>
      <c r="G2263" s="19" t="s">
        <v>180</v>
      </c>
      <c r="H2263" s="16"/>
      <c r="I2263" s="16" t="s">
        <v>178</v>
      </c>
      <c r="J2263" s="16"/>
      <c r="K2263" s="5" t="s">
        <v>337</v>
      </c>
    </row>
    <row r="2264" spans="2:11" x14ac:dyDescent="0.25">
      <c r="B2264" s="16"/>
      <c r="C2264" s="16"/>
      <c r="D2264" s="16"/>
      <c r="E2264" s="11" t="s">
        <v>252</v>
      </c>
      <c r="F2264" s="20"/>
      <c r="G2264" s="11" t="s">
        <v>296</v>
      </c>
      <c r="H2264" s="16"/>
      <c r="I2264" s="16"/>
      <c r="J2264" s="16"/>
      <c r="K2264" s="16"/>
    </row>
    <row r="2265" spans="2:11" ht="57" x14ac:dyDescent="0.25">
      <c r="B2265" s="22" t="s">
        <v>168</v>
      </c>
      <c r="C2265" s="22" t="s">
        <v>64</v>
      </c>
      <c r="D2265" s="22"/>
      <c r="E2265" s="22" t="s">
        <v>164</v>
      </c>
      <c r="F2265" s="22"/>
      <c r="G2265" s="22" t="s">
        <v>165</v>
      </c>
      <c r="H2265" s="22"/>
      <c r="I2265" s="22" t="s">
        <v>166</v>
      </c>
      <c r="J2265" s="23"/>
      <c r="K2265" s="22" t="s">
        <v>167</v>
      </c>
    </row>
    <row r="2266" spans="2:11" x14ac:dyDescent="0.25">
      <c r="B2266" s="24"/>
      <c r="C2266" s="24"/>
      <c r="D2266" s="24"/>
      <c r="E2266" s="24"/>
      <c r="F2266" s="24"/>
      <c r="G2266" s="24"/>
      <c r="H2266" s="24"/>
      <c r="I2266" s="24"/>
      <c r="J2266" s="24"/>
      <c r="K2266" s="24"/>
    </row>
    <row r="2267" spans="2:11" x14ac:dyDescent="0.25">
      <c r="B2267" s="25" t="s">
        <v>169</v>
      </c>
      <c r="C2267" s="26">
        <v>3157</v>
      </c>
      <c r="D2267" s="26"/>
      <c r="E2267" s="26">
        <v>965</v>
      </c>
      <c r="F2267" s="26">
        <v>0</v>
      </c>
      <c r="G2267" s="26">
        <v>18.850000000000001</v>
      </c>
      <c r="H2267" s="26"/>
      <c r="I2267" s="26">
        <v>0</v>
      </c>
      <c r="J2267" s="26"/>
      <c r="K2267" s="26">
        <f>C2267+E2267+G2267-I2267+8</f>
        <v>4148.8500000000004</v>
      </c>
    </row>
    <row r="2268" spans="2:11" x14ac:dyDescent="0.25">
      <c r="B2268" s="24"/>
      <c r="C2268" s="26"/>
      <c r="D2268" s="26"/>
      <c r="E2268" s="26"/>
      <c r="F2268" s="26"/>
      <c r="G2268" s="26"/>
      <c r="H2268" s="26"/>
      <c r="I2268" s="26"/>
      <c r="J2268" s="26"/>
      <c r="K2268" s="26"/>
    </row>
    <row r="2269" spans="2:11" x14ac:dyDescent="0.25">
      <c r="B2269" s="26" t="s">
        <v>1255</v>
      </c>
      <c r="C2269" s="26">
        <v>1125</v>
      </c>
      <c r="D2269" s="26"/>
      <c r="E2269" s="26">
        <v>343</v>
      </c>
      <c r="F2269" s="26"/>
      <c r="G2269" s="27">
        <f>K2267*8.5%/12</f>
        <v>29.387687500000002</v>
      </c>
      <c r="H2269" s="26"/>
      <c r="I2269" s="27"/>
      <c r="J2269" s="26"/>
      <c r="K2269" s="27">
        <f>K2267+C2269+E2269+G2269-I2269</f>
        <v>5646.2376875</v>
      </c>
    </row>
    <row r="2270" spans="2:11" x14ac:dyDescent="0.25">
      <c r="B2270" s="26"/>
      <c r="C2270" s="26"/>
      <c r="D2270" s="26"/>
      <c r="E2270" s="26"/>
      <c r="F2270" s="26"/>
      <c r="G2270" s="26"/>
      <c r="H2270" s="26"/>
      <c r="I2270" s="26"/>
      <c r="J2270" s="26"/>
      <c r="K2270" s="26"/>
    </row>
    <row r="2271" spans="2:11" x14ac:dyDescent="0.25">
      <c r="B2271" s="26" t="s">
        <v>1256</v>
      </c>
      <c r="C2271" s="26">
        <v>1022</v>
      </c>
      <c r="D2271" s="26"/>
      <c r="E2271" s="26">
        <v>313</v>
      </c>
      <c r="F2271" s="26"/>
      <c r="G2271" s="27">
        <f>K2269*8.5%/12</f>
        <v>39.99418361979167</v>
      </c>
      <c r="H2271" s="26"/>
      <c r="I2271" s="27"/>
      <c r="J2271" s="26"/>
      <c r="K2271" s="27">
        <f>K2269+C2271+E2271+G2271-I2271</f>
        <v>7021.2318711197913</v>
      </c>
    </row>
    <row r="2272" spans="2:11" x14ac:dyDescent="0.25">
      <c r="B2272" s="24"/>
      <c r="C2272" s="26"/>
      <c r="D2272" s="26"/>
      <c r="E2272" s="26"/>
      <c r="F2272" s="26"/>
      <c r="G2272" s="26"/>
      <c r="H2272" s="26"/>
      <c r="I2272" s="26"/>
      <c r="J2272" s="26"/>
      <c r="K2272" s="27"/>
    </row>
    <row r="2273" spans="2:11" x14ac:dyDescent="0.25">
      <c r="B2273" s="22" t="s">
        <v>1272</v>
      </c>
      <c r="C2273" s="26">
        <v>1125</v>
      </c>
      <c r="D2273" s="26"/>
      <c r="E2273" s="26">
        <v>343</v>
      </c>
      <c r="F2273" s="26"/>
      <c r="G2273" s="27">
        <f>K2271*8.5%/12</f>
        <v>49.733725753765192</v>
      </c>
      <c r="H2273" s="26"/>
      <c r="I2273" s="27">
        <f>SUM(I2269:I2272)</f>
        <v>0</v>
      </c>
      <c r="J2273" s="26"/>
      <c r="K2273" s="27">
        <f>K2271+C2273+E2273+G2273-I2273</f>
        <v>8538.9655968735569</v>
      </c>
    </row>
    <row r="2274" spans="2:11" ht="23.25" customHeight="1" x14ac:dyDescent="0.25">
      <c r="B2274" s="22"/>
      <c r="C2274" s="6">
        <f>SUM(C2269:C2273)</f>
        <v>3272</v>
      </c>
      <c r="D2274" s="6"/>
      <c r="E2274" s="6">
        <f>SUM(E2269:E2273)</f>
        <v>999</v>
      </c>
      <c r="F2274" s="28"/>
      <c r="G2274" s="6">
        <f>SUM(G2269:G2273)</f>
        <v>119.11559687355685</v>
      </c>
      <c r="H2274" s="28"/>
      <c r="I2274" s="45">
        <f>SUM(I2273)</f>
        <v>0</v>
      </c>
      <c r="J2274" s="26"/>
      <c r="K2274" s="27"/>
    </row>
    <row r="2275" spans="2:11" x14ac:dyDescent="0.25">
      <c r="B2275" s="22"/>
      <c r="C2275" s="26"/>
      <c r="D2275" s="26"/>
      <c r="E2275" s="26"/>
      <c r="F2275" s="26"/>
      <c r="G2275" s="26"/>
      <c r="H2275" s="26"/>
      <c r="I2275" s="26"/>
      <c r="J2275" s="26"/>
      <c r="K2275" s="26"/>
    </row>
    <row r="2276" spans="2:11" x14ac:dyDescent="0.25">
      <c r="B2276" s="22" t="s">
        <v>173</v>
      </c>
      <c r="C2276" s="29">
        <f>C2274+C2267</f>
        <v>6429</v>
      </c>
      <c r="D2276" s="28"/>
      <c r="E2276" s="29">
        <f>E2274+E2267</f>
        <v>1964</v>
      </c>
      <c r="F2276" s="28"/>
      <c r="G2276" s="29">
        <f>G2274+G2267</f>
        <v>137.96559687355685</v>
      </c>
      <c r="H2276" s="28"/>
      <c r="I2276" s="29">
        <f>I2274+I2267</f>
        <v>0</v>
      </c>
      <c r="J2276" s="28"/>
      <c r="K2276" s="27">
        <f>K2273</f>
        <v>8538.9655968735569</v>
      </c>
    </row>
    <row r="2277" spans="2:11" x14ac:dyDescent="0.25">
      <c r="B2277" s="22"/>
      <c r="C2277" s="26"/>
      <c r="D2277" s="26"/>
      <c r="E2277" s="26"/>
      <c r="F2277" s="26"/>
      <c r="G2277" s="26"/>
      <c r="H2277" s="26"/>
      <c r="I2277" s="26"/>
      <c r="J2277" s="26"/>
      <c r="K2277" s="26"/>
    </row>
    <row r="2282" spans="2:11" ht="15.75" x14ac:dyDescent="0.25">
      <c r="B2282" s="17" t="s">
        <v>174</v>
      </c>
      <c r="C2282" s="17"/>
      <c r="D2282" s="17"/>
      <c r="E2282" s="16"/>
      <c r="F2282" s="16"/>
      <c r="G2282" s="16"/>
      <c r="H2282" s="16"/>
      <c r="I2282" s="16"/>
      <c r="J2282" s="16"/>
      <c r="K2282" s="16"/>
    </row>
    <row r="2283" spans="2:11" ht="15.75" x14ac:dyDescent="0.25">
      <c r="B2283" s="109" t="s">
        <v>175</v>
      </c>
      <c r="C2283" s="109"/>
      <c r="D2283" s="109"/>
      <c r="E2283" s="16"/>
      <c r="F2283" s="16"/>
      <c r="G2283" s="16"/>
      <c r="H2283" s="16"/>
      <c r="I2283" s="16"/>
      <c r="J2283" s="16"/>
      <c r="K2283" s="16"/>
    </row>
    <row r="2284" spans="2:11" ht="15.75" x14ac:dyDescent="0.25">
      <c r="B2284" s="17" t="s">
        <v>176</v>
      </c>
      <c r="C2284" s="17"/>
      <c r="D2284" s="17"/>
      <c r="E2284" s="16"/>
      <c r="F2284" s="16"/>
      <c r="G2284" s="16"/>
      <c r="H2284" s="16"/>
      <c r="I2284" s="16"/>
      <c r="J2284" s="16"/>
      <c r="K2284" s="16"/>
    </row>
    <row r="2285" spans="2:11" ht="15.75" x14ac:dyDescent="0.25">
      <c r="B2285" s="17"/>
      <c r="C2285" s="17"/>
      <c r="D2285" s="17"/>
      <c r="E2285" s="16"/>
      <c r="F2285" s="16"/>
      <c r="G2285" s="16"/>
      <c r="H2285" s="16"/>
      <c r="I2285" s="16"/>
      <c r="J2285" s="16"/>
      <c r="K2285" s="16"/>
    </row>
    <row r="2286" spans="2:11" x14ac:dyDescent="0.25">
      <c r="B2286" s="2" t="s">
        <v>1251</v>
      </c>
      <c r="C2286" s="16"/>
      <c r="D2286" s="16"/>
      <c r="E2286" s="18" t="s">
        <v>179</v>
      </c>
      <c r="F2286" s="15"/>
      <c r="G2286" s="19" t="s">
        <v>180</v>
      </c>
      <c r="H2286" s="16"/>
      <c r="I2286" s="16" t="s">
        <v>178</v>
      </c>
      <c r="J2286" s="16"/>
      <c r="K2286" s="5" t="s">
        <v>337</v>
      </c>
    </row>
    <row r="2287" spans="2:11" x14ac:dyDescent="0.25">
      <c r="B2287" s="16"/>
      <c r="C2287" s="16"/>
      <c r="D2287" s="16"/>
      <c r="E2287" s="11" t="s">
        <v>252</v>
      </c>
      <c r="F2287" s="20"/>
      <c r="G2287" s="11" t="s">
        <v>296</v>
      </c>
      <c r="H2287" s="16"/>
      <c r="I2287" s="16"/>
      <c r="J2287" s="16"/>
      <c r="K2287" s="16"/>
    </row>
    <row r="2288" spans="2:11" ht="57" x14ac:dyDescent="0.25">
      <c r="B2288" s="22" t="s">
        <v>168</v>
      </c>
      <c r="C2288" s="22" t="s">
        <v>64</v>
      </c>
      <c r="D2288" s="22"/>
      <c r="E2288" s="22" t="s">
        <v>164</v>
      </c>
      <c r="F2288" s="26"/>
      <c r="G2288" s="22" t="s">
        <v>165</v>
      </c>
      <c r="H2288" s="22"/>
      <c r="I2288" s="22" t="s">
        <v>166</v>
      </c>
      <c r="J2288" s="23"/>
      <c r="K2288" s="22" t="s">
        <v>167</v>
      </c>
    </row>
    <row r="2289" spans="2:11" x14ac:dyDescent="0.25">
      <c r="B2289" s="24"/>
      <c r="C2289" s="24"/>
      <c r="D2289" s="24"/>
      <c r="E2289" s="24"/>
      <c r="F2289" s="26"/>
      <c r="G2289" s="24"/>
      <c r="H2289" s="24"/>
      <c r="I2289" s="24"/>
      <c r="J2289" s="24"/>
      <c r="K2289" s="24"/>
    </row>
    <row r="2290" spans="2:11" x14ac:dyDescent="0.25">
      <c r="B2290" s="25" t="s">
        <v>169</v>
      </c>
      <c r="C2290" s="26">
        <v>3193</v>
      </c>
      <c r="D2290" s="26"/>
      <c r="E2290" s="26">
        <v>644</v>
      </c>
      <c r="F2290" s="26"/>
      <c r="G2290" s="26">
        <v>28.6</v>
      </c>
      <c r="H2290" s="26">
        <v>0</v>
      </c>
      <c r="I2290" s="26">
        <v>0</v>
      </c>
      <c r="J2290" s="26"/>
      <c r="K2290" s="26">
        <f>C2290+E2290+G2290-I2290</f>
        <v>3865.6</v>
      </c>
    </row>
    <row r="2291" spans="2:11" x14ac:dyDescent="0.25">
      <c r="B2291" s="24"/>
      <c r="C2291" s="26"/>
      <c r="D2291" s="26"/>
      <c r="E2291" s="26"/>
      <c r="F2291" s="26"/>
      <c r="G2291" s="26"/>
      <c r="H2291" s="26"/>
      <c r="I2291" s="26"/>
      <c r="J2291" s="26"/>
      <c r="K2291" s="26"/>
    </row>
    <row r="2292" spans="2:11" x14ac:dyDescent="0.25">
      <c r="B2292" s="26" t="s">
        <v>358</v>
      </c>
      <c r="C2292" s="26"/>
      <c r="D2292" s="26"/>
      <c r="E2292" s="26"/>
      <c r="F2292" s="26"/>
      <c r="G2292" s="27"/>
      <c r="H2292" s="26"/>
      <c r="I2292" s="26"/>
      <c r="J2292" s="26"/>
      <c r="K2292" s="26">
        <f>C2292+E2292+G2292-I2292</f>
        <v>0</v>
      </c>
    </row>
    <row r="2293" spans="2:11" x14ac:dyDescent="0.25">
      <c r="B2293" s="26"/>
      <c r="C2293" s="26"/>
      <c r="D2293" s="26"/>
      <c r="E2293" s="26"/>
      <c r="G2293" s="26"/>
      <c r="H2293" s="26"/>
      <c r="I2293" s="26"/>
      <c r="J2293" s="26"/>
      <c r="K2293" s="26"/>
    </row>
    <row r="2294" spans="2:11" x14ac:dyDescent="0.25">
      <c r="B2294" s="26" t="s">
        <v>359</v>
      </c>
      <c r="C2294" s="26"/>
      <c r="D2294" s="26"/>
      <c r="E2294" s="26"/>
      <c r="G2294" s="27"/>
      <c r="H2294" s="26"/>
      <c r="I2294" s="26"/>
      <c r="J2294" s="26"/>
      <c r="K2294" s="27">
        <f>K2292+C2294+E2294+G2294-I2294</f>
        <v>0</v>
      </c>
    </row>
    <row r="2295" spans="2:11" x14ac:dyDescent="0.25">
      <c r="B2295" s="24"/>
      <c r="C2295" s="26"/>
      <c r="D2295" s="26"/>
      <c r="E2295" s="26"/>
      <c r="G2295" s="26"/>
      <c r="H2295" s="26"/>
      <c r="I2295" s="26"/>
      <c r="J2295" s="26"/>
      <c r="K2295" s="26"/>
    </row>
    <row r="2296" spans="2:11" x14ac:dyDescent="0.25">
      <c r="B2296" s="22" t="s">
        <v>360</v>
      </c>
      <c r="C2296" s="4"/>
      <c r="D2296" s="4"/>
      <c r="E2296" s="4"/>
      <c r="F2296" s="26"/>
      <c r="G2296" s="27"/>
      <c r="H2296" s="26"/>
      <c r="I2296" s="26"/>
      <c r="J2296" s="26"/>
      <c r="K2296" s="27">
        <f>K2294+C2296+E2296+G2296-I2296</f>
        <v>0</v>
      </c>
    </row>
    <row r="2297" spans="2:11" x14ac:dyDescent="0.25">
      <c r="B2297" s="22"/>
      <c r="C2297" s="26"/>
      <c r="D2297" s="26"/>
      <c r="E2297" s="26"/>
      <c r="F2297" s="26"/>
      <c r="G2297" s="26"/>
      <c r="H2297" s="26"/>
      <c r="I2297" s="26"/>
      <c r="J2297" s="26"/>
      <c r="K2297" s="26"/>
    </row>
    <row r="2298" spans="2:11" x14ac:dyDescent="0.25">
      <c r="B2298" s="22"/>
      <c r="C2298" s="6">
        <f>SUM(C2292:C2297)</f>
        <v>0</v>
      </c>
      <c r="D2298" s="6"/>
      <c r="E2298" s="6">
        <f>SUM(E2292:E2297)</f>
        <v>0</v>
      </c>
      <c r="F2298" s="28"/>
      <c r="G2298" s="6">
        <f>SUM(G2292:G2297)</f>
        <v>0</v>
      </c>
      <c r="H2298" s="28"/>
      <c r="I2298" s="6">
        <f>SUM(I2292:I2297)</f>
        <v>0</v>
      </c>
      <c r="J2298" s="26"/>
      <c r="K2298" s="27">
        <f>K2290</f>
        <v>3865.6</v>
      </c>
    </row>
    <row r="2299" spans="2:11" x14ac:dyDescent="0.25">
      <c r="B2299" s="22"/>
      <c r="C2299" s="26"/>
      <c r="D2299" s="26"/>
      <c r="E2299" s="26"/>
      <c r="F2299" s="26"/>
      <c r="G2299" s="26"/>
      <c r="H2299" s="26"/>
      <c r="I2299" s="26"/>
      <c r="J2299" s="26"/>
      <c r="K2299" s="26"/>
    </row>
    <row r="2300" spans="2:11" x14ac:dyDescent="0.25">
      <c r="B2300" s="22" t="s">
        <v>173</v>
      </c>
      <c r="C2300" s="29">
        <f>C2298+C2290</f>
        <v>3193</v>
      </c>
      <c r="D2300" s="28"/>
      <c r="E2300" s="29">
        <f>E2298+E2290</f>
        <v>644</v>
      </c>
      <c r="F2300" s="28"/>
      <c r="G2300" s="29">
        <f>G2298+G2290</f>
        <v>28.6</v>
      </c>
      <c r="H2300" s="28"/>
      <c r="I2300" s="29">
        <f>I2298+I2290</f>
        <v>0</v>
      </c>
      <c r="J2300" s="28"/>
      <c r="K2300" s="55">
        <f>K2290</f>
        <v>3865.6</v>
      </c>
    </row>
    <row r="2301" spans="2:11" x14ac:dyDescent="0.25">
      <c r="B2301" s="22"/>
      <c r="C2301" s="26"/>
      <c r="D2301" s="26"/>
      <c r="E2301" s="26"/>
      <c r="F2301" s="26"/>
      <c r="G2301" s="26"/>
      <c r="H2301" s="26"/>
      <c r="I2301" s="26"/>
      <c r="J2301" s="26"/>
      <c r="K2301" s="26"/>
    </row>
    <row r="2302" spans="2:11" x14ac:dyDescent="0.25">
      <c r="B2302" s="34"/>
      <c r="C2302" s="35"/>
      <c r="D2302" s="35"/>
      <c r="E2302" s="35"/>
      <c r="F2302" s="35"/>
      <c r="G2302" s="35"/>
      <c r="H2302" s="35"/>
      <c r="I2302" s="35"/>
      <c r="J2302" s="35"/>
      <c r="K2302" s="35"/>
    </row>
    <row r="2303" spans="2:11" x14ac:dyDescent="0.25">
      <c r="B2303" s="34"/>
      <c r="C2303" s="35"/>
      <c r="D2303" s="35"/>
      <c r="E2303" s="35"/>
      <c r="F2303" s="35"/>
      <c r="G2303" s="35"/>
      <c r="H2303" s="35"/>
      <c r="I2303" s="35"/>
      <c r="J2303" s="35"/>
      <c r="K2303" s="35"/>
    </row>
    <row r="2304" spans="2:11" x14ac:dyDescent="0.25">
      <c r="B2304" s="34"/>
      <c r="C2304" s="35"/>
      <c r="D2304" s="35"/>
      <c r="E2304" s="35"/>
      <c r="F2304" s="35"/>
      <c r="G2304" s="35"/>
      <c r="H2304" s="35"/>
      <c r="I2304" s="35"/>
      <c r="J2304" s="35"/>
      <c r="K2304" s="35"/>
    </row>
    <row r="2305" spans="2:11" ht="15.75" x14ac:dyDescent="0.25">
      <c r="B2305" s="17" t="s">
        <v>174</v>
      </c>
      <c r="C2305" s="17"/>
      <c r="D2305" s="17"/>
      <c r="E2305" s="35"/>
      <c r="F2305" s="35"/>
      <c r="G2305" s="35"/>
      <c r="H2305" s="35"/>
      <c r="I2305" s="35"/>
      <c r="J2305" s="35"/>
      <c r="K2305" s="35"/>
    </row>
    <row r="2306" spans="2:11" ht="15.75" x14ac:dyDescent="0.25">
      <c r="B2306" s="109" t="s">
        <v>175</v>
      </c>
      <c r="C2306" s="109"/>
      <c r="D2306" s="109"/>
      <c r="E2306" s="35"/>
      <c r="F2306" s="35"/>
      <c r="G2306" s="35"/>
      <c r="H2306" s="35"/>
      <c r="I2306" s="35"/>
      <c r="J2306" s="35"/>
      <c r="K2306" s="35"/>
    </row>
    <row r="2307" spans="2:11" ht="15.75" x14ac:dyDescent="0.25">
      <c r="B2307" s="17" t="s">
        <v>176</v>
      </c>
      <c r="C2307" s="17"/>
      <c r="D2307" s="17"/>
      <c r="E2307" s="16"/>
      <c r="F2307" s="16"/>
      <c r="G2307" s="16"/>
      <c r="H2307" s="16"/>
      <c r="I2307" s="16"/>
      <c r="J2307" s="16"/>
      <c r="K2307" s="16"/>
    </row>
    <row r="2308" spans="2:11" ht="15.75" x14ac:dyDescent="0.25">
      <c r="B2308" s="17"/>
      <c r="C2308" s="17"/>
      <c r="D2308" s="17"/>
      <c r="E2308" s="16"/>
      <c r="F2308" s="16"/>
      <c r="G2308" s="16"/>
      <c r="H2308" s="16"/>
      <c r="I2308" s="16"/>
      <c r="J2308" s="16"/>
      <c r="K2308" s="16"/>
    </row>
    <row r="2309" spans="2:11" x14ac:dyDescent="0.25">
      <c r="B2309" s="2" t="s">
        <v>1252</v>
      </c>
      <c r="C2309" s="16"/>
      <c r="D2309" s="16"/>
      <c r="E2309" s="18" t="s">
        <v>179</v>
      </c>
      <c r="F2309" s="15"/>
      <c r="G2309" s="19" t="s">
        <v>180</v>
      </c>
      <c r="H2309" s="16"/>
      <c r="I2309" s="16" t="s">
        <v>178</v>
      </c>
      <c r="J2309" s="16"/>
      <c r="K2309" s="5" t="s">
        <v>1247</v>
      </c>
    </row>
    <row r="2310" spans="2:11" x14ac:dyDescent="0.25">
      <c r="B2310" s="16"/>
      <c r="C2310" s="16"/>
      <c r="D2310" s="16"/>
      <c r="E2310" s="11" t="s">
        <v>252</v>
      </c>
      <c r="F2310" s="20"/>
      <c r="G2310" s="11" t="s">
        <v>296</v>
      </c>
      <c r="H2310" s="16"/>
      <c r="I2310" s="16"/>
      <c r="J2310" s="16"/>
      <c r="K2310" s="16"/>
    </row>
    <row r="2311" spans="2:11" ht="57" x14ac:dyDescent="0.25">
      <c r="B2311" s="22" t="s">
        <v>168</v>
      </c>
      <c r="C2311" s="22" t="s">
        <v>64</v>
      </c>
      <c r="D2311" s="22"/>
      <c r="E2311" s="22" t="s">
        <v>164</v>
      </c>
      <c r="F2311" s="22"/>
      <c r="G2311" s="22" t="s">
        <v>165</v>
      </c>
      <c r="H2311" s="22"/>
      <c r="I2311" s="22" t="s">
        <v>166</v>
      </c>
      <c r="J2311" s="23"/>
      <c r="K2311" s="22" t="s">
        <v>167</v>
      </c>
    </row>
    <row r="2312" spans="2:11" x14ac:dyDescent="0.25">
      <c r="B2312" s="24"/>
      <c r="C2312" s="24"/>
      <c r="D2312" s="24"/>
      <c r="E2312" s="24"/>
      <c r="F2312" s="24"/>
      <c r="G2312" s="24"/>
      <c r="H2312" s="24"/>
      <c r="I2312" s="24"/>
      <c r="J2312" s="24"/>
      <c r="K2312" s="24"/>
    </row>
    <row r="2313" spans="2:11" x14ac:dyDescent="0.25">
      <c r="B2313" s="25" t="s">
        <v>169</v>
      </c>
      <c r="C2313" s="26">
        <v>1559</v>
      </c>
      <c r="D2313" s="26"/>
      <c r="E2313" s="26">
        <v>371</v>
      </c>
      <c r="F2313" s="26"/>
      <c r="G2313" s="26">
        <v>17.72</v>
      </c>
      <c r="H2313" s="26"/>
      <c r="I2313" s="26">
        <v>0</v>
      </c>
      <c r="J2313" s="26"/>
      <c r="K2313" s="26">
        <f>C2313+E2313+G2313-I2313</f>
        <v>1947.72</v>
      </c>
    </row>
    <row r="2314" spans="2:11" x14ac:dyDescent="0.25">
      <c r="B2314" s="24"/>
      <c r="C2314" s="26"/>
      <c r="D2314" s="26"/>
      <c r="E2314" s="26"/>
      <c r="F2314" s="26"/>
      <c r="G2314" s="26"/>
      <c r="H2314" s="26"/>
      <c r="I2314" s="26"/>
      <c r="J2314" s="26"/>
      <c r="K2314" s="26"/>
    </row>
    <row r="2315" spans="2:11" x14ac:dyDescent="0.25">
      <c r="B2315" s="26" t="s">
        <v>1255</v>
      </c>
      <c r="C2315" s="26">
        <v>1125</v>
      </c>
      <c r="D2315" s="26"/>
      <c r="E2315" s="26">
        <v>343</v>
      </c>
      <c r="F2315" s="26"/>
      <c r="G2315" s="27">
        <f>K2313*8.5%/12</f>
        <v>13.796350000000002</v>
      </c>
      <c r="H2315" s="26"/>
      <c r="I2315" s="26"/>
      <c r="J2315" s="26"/>
      <c r="K2315" s="27">
        <f>K2313+C2315+E2315+G2315-I2315</f>
        <v>3429.5163500000003</v>
      </c>
    </row>
    <row r="2316" spans="2:11" x14ac:dyDescent="0.25">
      <c r="B2316" s="26"/>
      <c r="C2316" s="26"/>
      <c r="D2316" s="26"/>
      <c r="E2316" s="26"/>
      <c r="F2316" s="26"/>
      <c r="G2316" s="26"/>
      <c r="H2316" s="26"/>
      <c r="I2316" s="26"/>
      <c r="J2316" s="26"/>
      <c r="K2316" s="26"/>
    </row>
    <row r="2317" spans="2:11" x14ac:dyDescent="0.25">
      <c r="B2317" s="26" t="s">
        <v>1256</v>
      </c>
      <c r="C2317" s="26">
        <v>1022</v>
      </c>
      <c r="D2317" s="26"/>
      <c r="E2317" s="26">
        <v>313</v>
      </c>
      <c r="F2317" s="26"/>
      <c r="G2317" s="27">
        <f>K2315*8.5%/12</f>
        <v>24.29240747916667</v>
      </c>
      <c r="H2317" s="26"/>
      <c r="I2317" s="26"/>
      <c r="J2317" s="26"/>
      <c r="K2317" s="27">
        <f>K2315+C2317+E2317+G2317-I2317</f>
        <v>4788.8087574791662</v>
      </c>
    </row>
    <row r="2318" spans="2:11" x14ac:dyDescent="0.25">
      <c r="B2318" s="24"/>
      <c r="C2318" s="26"/>
      <c r="D2318" s="26"/>
      <c r="E2318" s="26"/>
      <c r="F2318" s="26"/>
      <c r="G2318" s="26"/>
      <c r="H2318" s="26"/>
      <c r="I2318" s="26"/>
      <c r="J2318" s="26"/>
      <c r="K2318" s="26"/>
    </row>
    <row r="2319" spans="2:11" x14ac:dyDescent="0.25">
      <c r="B2319" s="86" t="s">
        <v>1272</v>
      </c>
      <c r="C2319" s="4">
        <v>862</v>
      </c>
      <c r="D2319" s="4"/>
      <c r="E2319" s="4">
        <v>264</v>
      </c>
      <c r="F2319" s="26"/>
      <c r="G2319" s="27">
        <f>K2317*8.5%/12</f>
        <v>33.920728698810763</v>
      </c>
      <c r="H2319" s="26">
        <v>0</v>
      </c>
      <c r="I2319" s="26">
        <v>0</v>
      </c>
      <c r="J2319" s="26">
        <v>0</v>
      </c>
      <c r="K2319" s="27">
        <f>K2317+C2319+E2319+G2319-I2319</f>
        <v>5948.7294861779774</v>
      </c>
    </row>
    <row r="2320" spans="2:11" x14ac:dyDescent="0.25">
      <c r="B2320" s="86"/>
      <c r="C2320" s="4"/>
      <c r="D2320" s="4"/>
      <c r="E2320" s="4"/>
      <c r="F2320" s="26"/>
      <c r="G2320" s="27"/>
      <c r="H2320" s="26"/>
      <c r="I2320" s="26"/>
      <c r="J2320" s="26"/>
      <c r="K2320" s="27"/>
    </row>
    <row r="2321" spans="2:11" x14ac:dyDescent="0.25">
      <c r="B2321" s="86" t="s">
        <v>1258</v>
      </c>
      <c r="C2321" s="4">
        <v>1125</v>
      </c>
      <c r="D2321" s="4"/>
      <c r="E2321" s="4">
        <v>344</v>
      </c>
      <c r="F2321" s="26"/>
      <c r="G2321" s="27">
        <f>K2319*8.5%/12</f>
        <v>42.136833860427345</v>
      </c>
      <c r="H2321" s="26"/>
      <c r="I2321" s="26"/>
      <c r="J2321" s="26"/>
      <c r="K2321" s="27">
        <f>K2319+C2321+E2321+G2321-I2321</f>
        <v>7459.8663200384044</v>
      </c>
    </row>
    <row r="2322" spans="2:11" x14ac:dyDescent="0.25">
      <c r="B2322" s="86"/>
      <c r="C2322" s="4"/>
      <c r="D2322" s="4"/>
      <c r="E2322" s="4"/>
      <c r="F2322" s="26"/>
      <c r="G2322" s="27"/>
      <c r="H2322" s="26"/>
      <c r="I2322" s="26"/>
      <c r="J2322" s="26"/>
      <c r="K2322" s="27"/>
    </row>
    <row r="2323" spans="2:11" x14ac:dyDescent="0.25">
      <c r="B2323" s="86" t="s">
        <v>1259</v>
      </c>
      <c r="C2323" s="4"/>
      <c r="D2323" s="4"/>
      <c r="E2323" s="4"/>
      <c r="F2323" s="26"/>
      <c r="G2323" s="27"/>
      <c r="H2323" s="26"/>
      <c r="I2323" s="26"/>
      <c r="J2323" s="26"/>
      <c r="K2323" s="27"/>
    </row>
    <row r="2324" spans="2:11" x14ac:dyDescent="0.25">
      <c r="B2324" s="22"/>
      <c r="C2324" s="26"/>
      <c r="D2324" s="26"/>
      <c r="E2324" s="26"/>
      <c r="F2324" s="26"/>
      <c r="G2324" s="26"/>
      <c r="H2324" s="26"/>
      <c r="I2324" s="26"/>
      <c r="J2324" s="26"/>
      <c r="K2324" s="26"/>
    </row>
    <row r="2325" spans="2:11" x14ac:dyDescent="0.25">
      <c r="B2325" s="22"/>
      <c r="C2325" s="6">
        <f>SUM(C2315:C2324)</f>
        <v>4134</v>
      </c>
      <c r="D2325" s="6"/>
      <c r="E2325" s="6">
        <f>SUM(E2315:E2324)</f>
        <v>1264</v>
      </c>
      <c r="F2325" s="28"/>
      <c r="G2325" s="6">
        <f>SUM(G2315:G2324)</f>
        <v>114.14632003840478</v>
      </c>
      <c r="H2325" s="28"/>
      <c r="I2325" s="6">
        <f>SUM(I2312:I2324)</f>
        <v>0</v>
      </c>
      <c r="J2325" s="26"/>
      <c r="K2325" s="27"/>
    </row>
    <row r="2326" spans="2:11" x14ac:dyDescent="0.25">
      <c r="B2326" s="22"/>
      <c r="C2326" s="26"/>
      <c r="D2326" s="26"/>
      <c r="E2326" s="26"/>
      <c r="F2326" s="26"/>
      <c r="G2326" s="26"/>
      <c r="H2326" s="26"/>
      <c r="I2326" s="26"/>
      <c r="J2326" s="26"/>
      <c r="K2326" s="26"/>
    </row>
    <row r="2327" spans="2:11" x14ac:dyDescent="0.25">
      <c r="B2327" s="22" t="s">
        <v>173</v>
      </c>
      <c r="C2327" s="29">
        <f>C2325+C2313</f>
        <v>5693</v>
      </c>
      <c r="D2327" s="28"/>
      <c r="E2327" s="29">
        <f>E2325+E2313</f>
        <v>1635</v>
      </c>
      <c r="F2327" s="28"/>
      <c r="G2327" s="29">
        <f>G2325+G2313</f>
        <v>131.86632003840478</v>
      </c>
      <c r="H2327" s="28"/>
      <c r="I2327" s="29">
        <f>I2325+I2313</f>
        <v>0</v>
      </c>
      <c r="J2327" s="28"/>
      <c r="K2327" s="27">
        <f>K2325+C2327+E2327+G2327-I2327</f>
        <v>7459.8663200384044</v>
      </c>
    </row>
    <row r="2328" spans="2:11" x14ac:dyDescent="0.25">
      <c r="B2328" s="22"/>
      <c r="C2328" s="26"/>
      <c r="D2328" s="26"/>
      <c r="E2328" s="26"/>
      <c r="F2328" s="26"/>
      <c r="G2328" s="26"/>
      <c r="H2328" s="26"/>
      <c r="I2328" s="26"/>
      <c r="J2328" s="26"/>
      <c r="K2328" s="26"/>
    </row>
    <row r="2329" spans="2:11" x14ac:dyDescent="0.25">
      <c r="B2329" s="34"/>
      <c r="C2329" s="35"/>
      <c r="D2329" s="35"/>
      <c r="E2329" s="35"/>
      <c r="F2329" s="35"/>
      <c r="G2329" s="35"/>
      <c r="H2329" s="35"/>
      <c r="I2329" s="35"/>
      <c r="J2329" s="35"/>
      <c r="K2329" s="35"/>
    </row>
    <row r="2330" spans="2:11" x14ac:dyDescent="0.25">
      <c r="B2330" s="34"/>
      <c r="C2330" s="35"/>
      <c r="D2330" s="35"/>
      <c r="E2330" s="35"/>
      <c r="F2330" s="35"/>
      <c r="G2330" s="35"/>
      <c r="H2330" s="35"/>
      <c r="I2330" s="35"/>
      <c r="J2330" s="35"/>
      <c r="K2330" s="35"/>
    </row>
    <row r="2331" spans="2:11" x14ac:dyDescent="0.25">
      <c r="B2331" s="34"/>
      <c r="C2331" s="35"/>
      <c r="D2331" s="35"/>
      <c r="E2331" s="35"/>
      <c r="F2331" s="35"/>
      <c r="G2331" s="35"/>
      <c r="H2331" s="35"/>
      <c r="I2331" s="35"/>
      <c r="J2331" s="35"/>
      <c r="K2331" s="35"/>
    </row>
    <row r="2332" spans="2:11" ht="15.75" x14ac:dyDescent="0.25">
      <c r="B2332" s="17" t="s">
        <v>174</v>
      </c>
      <c r="C2332" s="17"/>
      <c r="D2332" s="17"/>
      <c r="E2332" s="35"/>
      <c r="F2332" s="35"/>
      <c r="G2332" s="35"/>
      <c r="H2332" s="35"/>
      <c r="I2332" s="35"/>
      <c r="J2332" s="35"/>
      <c r="K2332" s="35"/>
    </row>
    <row r="2333" spans="2:11" ht="15.75" x14ac:dyDescent="0.25">
      <c r="B2333" s="109" t="s">
        <v>175</v>
      </c>
      <c r="C2333" s="109"/>
      <c r="D2333" s="109"/>
      <c r="E2333" s="35"/>
      <c r="F2333" s="35"/>
      <c r="G2333" s="35"/>
      <c r="H2333" s="35"/>
      <c r="I2333" s="35"/>
      <c r="J2333" s="35"/>
      <c r="K2333" s="35"/>
    </row>
    <row r="2334" spans="2:11" ht="15.75" x14ac:dyDescent="0.25">
      <c r="B2334" s="17" t="s">
        <v>176</v>
      </c>
      <c r="C2334" s="17"/>
      <c r="D2334" s="17"/>
      <c r="E2334" s="35"/>
      <c r="F2334" s="35"/>
      <c r="G2334" s="35"/>
      <c r="H2334" s="35"/>
      <c r="I2334" s="35"/>
      <c r="J2334" s="35"/>
      <c r="K2334" s="35"/>
    </row>
    <row r="2335" spans="2:11" x14ac:dyDescent="0.25">
      <c r="B2335" s="34"/>
      <c r="C2335" s="35"/>
      <c r="D2335" s="35"/>
      <c r="E2335" s="35"/>
      <c r="F2335" s="35"/>
      <c r="G2335" s="35"/>
      <c r="H2335" s="35"/>
      <c r="I2335" s="35"/>
      <c r="J2335" s="35"/>
      <c r="K2335" s="35"/>
    </row>
    <row r="2336" spans="2:11" ht="15.75" x14ac:dyDescent="0.25">
      <c r="B2336" s="17" t="s">
        <v>176</v>
      </c>
      <c r="C2336" s="17"/>
      <c r="D2336" s="17"/>
      <c r="E2336" s="16"/>
      <c r="F2336" s="16"/>
      <c r="G2336" s="16"/>
      <c r="H2336" s="16"/>
      <c r="I2336" s="16"/>
      <c r="J2336" s="16"/>
      <c r="K2336" s="16"/>
    </row>
    <row r="2337" spans="2:11" ht="15.75" x14ac:dyDescent="0.25">
      <c r="B2337" s="17"/>
      <c r="C2337" s="17"/>
      <c r="D2337" s="17"/>
      <c r="E2337" s="16"/>
      <c r="F2337" s="16"/>
      <c r="G2337" s="16"/>
      <c r="H2337" s="16"/>
      <c r="I2337" s="16"/>
      <c r="J2337" s="16"/>
      <c r="K2337" s="16"/>
    </row>
    <row r="2338" spans="2:11" x14ac:dyDescent="0.25">
      <c r="B2338" s="2" t="s">
        <v>1253</v>
      </c>
      <c r="C2338" s="16"/>
      <c r="D2338" s="16"/>
      <c r="E2338" s="18" t="s">
        <v>179</v>
      </c>
      <c r="F2338" s="15"/>
      <c r="G2338" s="19" t="s">
        <v>180</v>
      </c>
      <c r="H2338" s="16"/>
      <c r="I2338" s="16" t="s">
        <v>178</v>
      </c>
      <c r="J2338" s="16"/>
      <c r="K2338" s="5" t="s">
        <v>1273</v>
      </c>
    </row>
    <row r="2339" spans="2:11" x14ac:dyDescent="0.25">
      <c r="B2339" s="16"/>
      <c r="C2339" s="16"/>
      <c r="D2339" s="16"/>
      <c r="E2339" s="11" t="s">
        <v>252</v>
      </c>
      <c r="F2339" s="20"/>
      <c r="G2339" s="11" t="s">
        <v>296</v>
      </c>
      <c r="H2339" s="16"/>
      <c r="I2339" s="16"/>
      <c r="J2339" s="16"/>
      <c r="K2339" s="16"/>
    </row>
    <row r="2340" spans="2:11" ht="57" x14ac:dyDescent="0.25">
      <c r="B2340" s="22" t="s">
        <v>168</v>
      </c>
      <c r="C2340" s="22" t="s">
        <v>64</v>
      </c>
      <c r="D2340" s="22"/>
      <c r="E2340" s="22" t="s">
        <v>164</v>
      </c>
      <c r="F2340" s="22"/>
      <c r="G2340" s="22" t="s">
        <v>165</v>
      </c>
      <c r="H2340" s="22"/>
      <c r="I2340" s="22" t="s">
        <v>166</v>
      </c>
      <c r="J2340" s="23"/>
      <c r="K2340" s="22" t="s">
        <v>167</v>
      </c>
    </row>
    <row r="2341" spans="2:11" x14ac:dyDescent="0.25">
      <c r="B2341" s="24"/>
      <c r="C2341" s="24"/>
      <c r="D2341" s="24"/>
      <c r="E2341" s="24"/>
      <c r="F2341" s="24"/>
      <c r="G2341" s="24"/>
      <c r="H2341" s="24"/>
      <c r="I2341" s="24"/>
      <c r="J2341" s="24"/>
      <c r="K2341" s="24"/>
    </row>
    <row r="2342" spans="2:11" x14ac:dyDescent="0.25">
      <c r="B2342" s="25" t="s">
        <v>169</v>
      </c>
      <c r="C2342" s="26">
        <v>1527</v>
      </c>
      <c r="D2342" s="26"/>
      <c r="E2342" s="26">
        <v>467</v>
      </c>
      <c r="F2342" s="26">
        <v>0</v>
      </c>
      <c r="G2342" s="26">
        <v>3.72</v>
      </c>
      <c r="H2342" s="26"/>
      <c r="I2342" s="26">
        <v>0</v>
      </c>
      <c r="J2342" s="26"/>
      <c r="K2342" s="26">
        <f>C2342+E2342+G2342-I2342</f>
        <v>1997.72</v>
      </c>
    </row>
    <row r="2343" spans="2:11" x14ac:dyDescent="0.25">
      <c r="B2343" s="24"/>
      <c r="C2343" s="26"/>
      <c r="D2343" s="26"/>
      <c r="E2343" s="26"/>
      <c r="F2343" s="26"/>
      <c r="G2343" s="26"/>
      <c r="H2343" s="26"/>
      <c r="I2343" s="26"/>
      <c r="J2343" s="26"/>
      <c r="K2343" s="26"/>
    </row>
    <row r="2344" spans="2:11" x14ac:dyDescent="0.25">
      <c r="B2344" s="26" t="s">
        <v>1255</v>
      </c>
      <c r="C2344" s="26">
        <v>1125</v>
      </c>
      <c r="D2344" s="26"/>
      <c r="E2344" s="26">
        <v>343</v>
      </c>
      <c r="F2344" s="26"/>
      <c r="G2344" s="27">
        <f>K2342*8.5%/12</f>
        <v>14.150516666666668</v>
      </c>
      <c r="H2344" s="26"/>
      <c r="I2344" s="26"/>
      <c r="J2344" s="26"/>
      <c r="K2344" s="27">
        <f>K2342+C2344+E2344+G2344-I2344</f>
        <v>3479.8705166666668</v>
      </c>
    </row>
    <row r="2345" spans="2:11" x14ac:dyDescent="0.25">
      <c r="B2345" s="26"/>
      <c r="C2345" s="26"/>
      <c r="D2345" s="26"/>
      <c r="E2345" s="26"/>
      <c r="F2345" s="26"/>
      <c r="G2345" s="26"/>
      <c r="H2345" s="26"/>
      <c r="I2345" s="26"/>
      <c r="J2345" s="26"/>
      <c r="K2345" s="26"/>
    </row>
    <row r="2346" spans="2:11" x14ac:dyDescent="0.25">
      <c r="B2346" s="26" t="s">
        <v>1256</v>
      </c>
      <c r="C2346" s="26">
        <v>858</v>
      </c>
      <c r="D2346" s="26"/>
      <c r="E2346" s="26">
        <v>148</v>
      </c>
      <c r="F2346" s="26"/>
      <c r="G2346" s="27">
        <f>K2344*8.5%/12</f>
        <v>24.649082826388891</v>
      </c>
      <c r="H2346" s="26"/>
      <c r="I2346" s="26"/>
      <c r="J2346" s="26"/>
      <c r="K2346" s="27">
        <f>K2344+C2346+E2346+G2346-I2346</f>
        <v>4510.5195994930555</v>
      </c>
    </row>
    <row r="2347" spans="2:11" x14ac:dyDescent="0.25">
      <c r="B2347" s="24"/>
      <c r="C2347" s="26"/>
      <c r="D2347" s="26"/>
      <c r="E2347" s="26"/>
      <c r="F2347" s="26"/>
      <c r="G2347" s="26"/>
      <c r="H2347" s="26"/>
      <c r="I2347" s="26"/>
      <c r="J2347" s="26"/>
      <c r="K2347" s="26"/>
    </row>
    <row r="2348" spans="2:11" x14ac:dyDescent="0.25">
      <c r="B2348" s="86" t="s">
        <v>1272</v>
      </c>
      <c r="C2348" s="26">
        <v>1049</v>
      </c>
      <c r="D2348" s="26"/>
      <c r="E2348" s="26">
        <v>321</v>
      </c>
      <c r="F2348" s="26"/>
      <c r="G2348" s="27">
        <f>K2346*8.5%/12</f>
        <v>31.949513829742475</v>
      </c>
      <c r="H2348" s="26"/>
      <c r="I2348" s="26"/>
      <c r="J2348" s="26"/>
      <c r="K2348" s="27">
        <f>K2346+C2348+E2348+G2348-I2348</f>
        <v>5912.469113322798</v>
      </c>
    </row>
    <row r="2349" spans="2:11" x14ac:dyDescent="0.25">
      <c r="B2349" s="86"/>
      <c r="C2349" s="26"/>
      <c r="D2349" s="26"/>
      <c r="E2349" s="26"/>
      <c r="F2349" s="26"/>
      <c r="G2349" s="26"/>
      <c r="H2349" s="26"/>
      <c r="I2349" s="26"/>
      <c r="J2349" s="26"/>
      <c r="K2349" s="26"/>
    </row>
    <row r="2350" spans="2:11" x14ac:dyDescent="0.25">
      <c r="B2350" s="86" t="s">
        <v>1258</v>
      </c>
      <c r="C2350" s="26">
        <v>980</v>
      </c>
      <c r="D2350" s="26"/>
      <c r="E2350" s="26">
        <v>299</v>
      </c>
      <c r="F2350" s="26"/>
      <c r="G2350" s="27">
        <f>K2348*8.5%/12</f>
        <v>41.879989552703158</v>
      </c>
      <c r="H2350" s="26"/>
      <c r="I2350" s="26"/>
      <c r="J2350" s="26"/>
      <c r="K2350" s="27">
        <f>K2348+C2350+E2350+G2350-I2350</f>
        <v>7233.3491028755016</v>
      </c>
    </row>
    <row r="2351" spans="2:11" x14ac:dyDescent="0.25">
      <c r="B2351" s="86"/>
      <c r="C2351" s="26"/>
      <c r="D2351" s="26"/>
      <c r="E2351" s="26"/>
      <c r="F2351" s="26"/>
      <c r="G2351" s="26"/>
      <c r="H2351" s="26"/>
      <c r="I2351" s="26"/>
      <c r="J2351" s="26"/>
      <c r="K2351" s="26"/>
    </row>
    <row r="2352" spans="2:11" x14ac:dyDescent="0.25">
      <c r="B2352" s="86" t="s">
        <v>1259</v>
      </c>
      <c r="C2352" s="26">
        <v>1125</v>
      </c>
      <c r="D2352" s="26"/>
      <c r="E2352" s="26">
        <v>344</v>
      </c>
      <c r="F2352" s="26"/>
      <c r="G2352" s="27">
        <f>K2350*8.5%/12</f>
        <v>51.236222812034811</v>
      </c>
      <c r="H2352" s="26"/>
      <c r="I2352" s="26"/>
      <c r="J2352" s="26"/>
      <c r="K2352" s="27">
        <f>K2350+C2352+E2352+G2352-I2352</f>
        <v>8753.5853256875362</v>
      </c>
    </row>
    <row r="2353" spans="2:11" x14ac:dyDescent="0.25">
      <c r="B2353" s="24"/>
      <c r="C2353" s="26"/>
      <c r="D2353" s="26"/>
      <c r="E2353" s="26"/>
      <c r="F2353" s="26"/>
      <c r="G2353" s="26"/>
      <c r="H2353" s="26"/>
      <c r="I2353" s="26"/>
      <c r="J2353" s="26"/>
      <c r="K2353" s="26"/>
    </row>
    <row r="2354" spans="2:11" x14ac:dyDescent="0.25">
      <c r="B2354" s="22"/>
      <c r="C2354" s="26"/>
      <c r="D2354" s="26"/>
      <c r="E2354" s="26"/>
      <c r="F2354" s="26"/>
      <c r="G2354" s="26"/>
      <c r="H2354" s="26"/>
      <c r="I2354" s="26"/>
      <c r="J2354" s="26"/>
      <c r="K2354" s="26"/>
    </row>
    <row r="2355" spans="2:11" x14ac:dyDescent="0.25">
      <c r="B2355" s="22"/>
      <c r="C2355" s="6">
        <f>SUM(C2344:C2354)</f>
        <v>5137</v>
      </c>
      <c r="D2355" s="6"/>
      <c r="E2355" s="6">
        <f>SUM(E2344:E2354)</f>
        <v>1455</v>
      </c>
      <c r="F2355" s="28"/>
      <c r="G2355" s="6">
        <f>SUM(G2344:G2354)</f>
        <v>163.865325687536</v>
      </c>
      <c r="H2355" s="28"/>
      <c r="I2355" s="6">
        <f>SUM(I2344:I2354)</f>
        <v>0</v>
      </c>
      <c r="J2355" s="26"/>
      <c r="K2355" s="27"/>
    </row>
    <row r="2356" spans="2:11" x14ac:dyDescent="0.25">
      <c r="B2356" s="22"/>
      <c r="C2356" s="26"/>
      <c r="D2356" s="26"/>
      <c r="E2356" s="26"/>
      <c r="F2356" s="26"/>
      <c r="G2356" s="26"/>
      <c r="H2356" s="26"/>
      <c r="I2356" s="26"/>
      <c r="J2356" s="26"/>
      <c r="K2356" s="26"/>
    </row>
    <row r="2357" spans="2:11" x14ac:dyDescent="0.25">
      <c r="B2357" s="22" t="s">
        <v>173</v>
      </c>
      <c r="C2357" s="29">
        <f>C2355+C2342</f>
        <v>6664</v>
      </c>
      <c r="D2357" s="28"/>
      <c r="E2357" s="29">
        <f>E2355+E2342</f>
        <v>1922</v>
      </c>
      <c r="F2357" s="28"/>
      <c r="G2357" s="29">
        <f>G2355+G2342</f>
        <v>167.585325687536</v>
      </c>
      <c r="H2357" s="28"/>
      <c r="I2357" s="29">
        <f>I2355+I2342</f>
        <v>0</v>
      </c>
      <c r="J2357" s="28"/>
      <c r="K2357" s="27">
        <f>K2355+C2357+E2357+G2357-I2357</f>
        <v>8753.5853256875362</v>
      </c>
    </row>
    <row r="2358" spans="2:11" x14ac:dyDescent="0.25">
      <c r="B2358" s="22"/>
      <c r="C2358" s="26"/>
      <c r="D2358" s="26"/>
      <c r="E2358" s="26"/>
      <c r="F2358" s="26"/>
      <c r="G2358" s="26"/>
      <c r="H2358" s="26"/>
      <c r="I2358" s="26"/>
      <c r="J2358" s="26"/>
      <c r="K2358" s="26"/>
    </row>
    <row r="2363" spans="2:11" ht="15.75" x14ac:dyDescent="0.25">
      <c r="B2363" s="17" t="s">
        <v>174</v>
      </c>
      <c r="C2363" s="17"/>
      <c r="D2363" s="17"/>
    </row>
    <row r="2364" spans="2:11" ht="15.75" x14ac:dyDescent="0.25">
      <c r="B2364" s="109" t="s">
        <v>175</v>
      </c>
      <c r="C2364" s="109"/>
      <c r="D2364" s="109"/>
    </row>
    <row r="2365" spans="2:11" ht="15.75" x14ac:dyDescent="0.25">
      <c r="B2365" s="17" t="s">
        <v>176</v>
      </c>
      <c r="C2365" s="17"/>
      <c r="D2365" s="17"/>
    </row>
    <row r="2369" spans="2:11" x14ac:dyDescent="0.25">
      <c r="B2369" s="2" t="s">
        <v>1276</v>
      </c>
      <c r="C2369" s="16"/>
      <c r="D2369" s="16"/>
      <c r="E2369" s="18" t="s">
        <v>179</v>
      </c>
      <c r="F2369" s="15"/>
      <c r="G2369" s="19" t="s">
        <v>180</v>
      </c>
      <c r="H2369" s="16"/>
      <c r="I2369" s="16" t="s">
        <v>178</v>
      </c>
      <c r="J2369" s="16"/>
      <c r="K2369" s="5" t="s">
        <v>1274</v>
      </c>
    </row>
    <row r="2370" spans="2:11" x14ac:dyDescent="0.25">
      <c r="B2370" s="16"/>
      <c r="C2370" s="16"/>
      <c r="D2370" s="16"/>
      <c r="E2370" s="11" t="s">
        <v>252</v>
      </c>
      <c r="F2370" s="20"/>
      <c r="G2370" s="11" t="s">
        <v>296</v>
      </c>
      <c r="H2370" s="16"/>
      <c r="I2370" s="16"/>
      <c r="J2370" s="16"/>
      <c r="K2370" s="16"/>
    </row>
    <row r="2371" spans="2:11" ht="57" x14ac:dyDescent="0.25">
      <c r="B2371" s="22" t="s">
        <v>168</v>
      </c>
      <c r="C2371" s="22" t="s">
        <v>64</v>
      </c>
      <c r="D2371" s="22"/>
      <c r="E2371" s="22" t="s">
        <v>164</v>
      </c>
      <c r="F2371" s="22"/>
      <c r="G2371" s="22" t="s">
        <v>165</v>
      </c>
      <c r="H2371" s="22"/>
      <c r="I2371" s="22" t="s">
        <v>166</v>
      </c>
      <c r="J2371" s="23"/>
      <c r="K2371" s="22" t="s">
        <v>167</v>
      </c>
    </row>
    <row r="2372" spans="2:11" x14ac:dyDescent="0.25">
      <c r="B2372" s="24"/>
      <c r="C2372" s="24"/>
      <c r="D2372" s="24"/>
      <c r="E2372" s="24"/>
      <c r="F2372" s="24"/>
      <c r="G2372" s="24"/>
      <c r="H2372" s="24"/>
      <c r="I2372" s="24"/>
      <c r="J2372" s="24"/>
      <c r="K2372" s="24"/>
    </row>
    <row r="2373" spans="2:11" x14ac:dyDescent="0.25">
      <c r="B2373" s="25" t="s">
        <v>169</v>
      </c>
      <c r="C2373" s="26">
        <v>0</v>
      </c>
      <c r="D2373" s="26"/>
      <c r="E2373" s="26">
        <v>0</v>
      </c>
      <c r="F2373" s="26">
        <v>0</v>
      </c>
      <c r="G2373" s="26">
        <v>0</v>
      </c>
      <c r="H2373" s="26"/>
      <c r="I2373" s="26">
        <v>0</v>
      </c>
      <c r="J2373" s="26"/>
      <c r="K2373" s="26">
        <f>C2373+E2373+G2373-I2373</f>
        <v>0</v>
      </c>
    </row>
    <row r="2374" spans="2:11" x14ac:dyDescent="0.25">
      <c r="B2374" s="24"/>
      <c r="C2374" s="26"/>
      <c r="D2374" s="26"/>
      <c r="E2374" s="26"/>
      <c r="F2374" s="26"/>
      <c r="G2374" s="26"/>
      <c r="H2374" s="26"/>
      <c r="I2374" s="26"/>
      <c r="J2374" s="26"/>
      <c r="K2374" s="26"/>
    </row>
    <row r="2375" spans="2:11" x14ac:dyDescent="0.25">
      <c r="B2375" s="26" t="s">
        <v>1272</v>
      </c>
      <c r="C2375" s="26">
        <v>1320</v>
      </c>
      <c r="D2375" s="26"/>
      <c r="E2375" s="26">
        <v>404</v>
      </c>
      <c r="F2375" s="26"/>
      <c r="G2375" s="27">
        <f>K2373*8.5%/12</f>
        <v>0</v>
      </c>
      <c r="H2375" s="26"/>
      <c r="I2375" s="26"/>
      <c r="J2375" s="26"/>
      <c r="K2375" s="27">
        <f>K2373+C2375+E2375+G2375-I2375</f>
        <v>1724</v>
      </c>
    </row>
    <row r="2376" spans="2:11" x14ac:dyDescent="0.25">
      <c r="B2376" s="26"/>
      <c r="C2376" s="26"/>
      <c r="D2376" s="26"/>
      <c r="E2376" s="26"/>
      <c r="F2376" s="26"/>
      <c r="G2376" s="26"/>
      <c r="H2376" s="26"/>
      <c r="I2376" s="26"/>
      <c r="J2376" s="26"/>
      <c r="K2376" s="26"/>
    </row>
    <row r="2377" spans="2:11" x14ac:dyDescent="0.25">
      <c r="B2377" s="26" t="s">
        <v>1275</v>
      </c>
      <c r="C2377" s="26">
        <v>3960</v>
      </c>
      <c r="D2377" s="26"/>
      <c r="E2377" s="26">
        <v>1211</v>
      </c>
      <c r="F2377" s="26"/>
      <c r="G2377" s="27">
        <f>K2375*8.5%/12</f>
        <v>12.211666666666668</v>
      </c>
      <c r="H2377" s="26"/>
      <c r="I2377" s="26"/>
      <c r="J2377" s="26"/>
      <c r="K2377" s="27">
        <f>K2375+C2377+E2377+G2377-I2377</f>
        <v>6907.211666666667</v>
      </c>
    </row>
    <row r="2378" spans="2:11" x14ac:dyDescent="0.25">
      <c r="B2378" s="24"/>
      <c r="C2378" s="26"/>
      <c r="D2378" s="26"/>
      <c r="E2378" s="26"/>
      <c r="F2378" s="26"/>
      <c r="G2378" s="26"/>
      <c r="H2378" s="26"/>
      <c r="I2378" s="26"/>
      <c r="J2378" s="26"/>
      <c r="K2378" s="26"/>
    </row>
    <row r="2379" spans="2:11" x14ac:dyDescent="0.25">
      <c r="B2379" s="86" t="s">
        <v>1259</v>
      </c>
      <c r="C2379" s="26">
        <v>3960</v>
      </c>
      <c r="D2379" s="26"/>
      <c r="E2379" s="26">
        <v>2710</v>
      </c>
      <c r="F2379" s="26"/>
      <c r="G2379" s="27">
        <f>K2377*8.5%/12</f>
        <v>48.926082638888893</v>
      </c>
      <c r="H2379" s="26"/>
      <c r="I2379" s="26"/>
      <c r="J2379" s="26"/>
      <c r="K2379" s="27">
        <f>K2377+C2379+E2379+G2379-I2379</f>
        <v>13626.137749305555</v>
      </c>
    </row>
    <row r="2380" spans="2:11" x14ac:dyDescent="0.25">
      <c r="B2380" s="86"/>
      <c r="C2380" s="26"/>
      <c r="D2380" s="26"/>
      <c r="E2380" s="26"/>
      <c r="F2380" s="26"/>
      <c r="G2380" s="26"/>
      <c r="H2380" s="26"/>
      <c r="I2380" s="26"/>
      <c r="J2380" s="26"/>
      <c r="K2380" s="26"/>
    </row>
    <row r="2381" spans="2:11" x14ac:dyDescent="0.25">
      <c r="B2381" s="86" t="s">
        <v>1260</v>
      </c>
      <c r="C2381" s="26"/>
      <c r="D2381" s="26"/>
      <c r="E2381" s="26"/>
      <c r="F2381" s="26"/>
      <c r="G2381" s="26"/>
      <c r="H2381" s="26"/>
      <c r="I2381" s="26"/>
      <c r="J2381" s="26"/>
      <c r="K2381" s="26"/>
    </row>
    <row r="2382" spans="2:11" x14ac:dyDescent="0.25">
      <c r="B2382" s="86"/>
      <c r="C2382" s="26"/>
      <c r="D2382" s="26"/>
      <c r="E2382" s="26"/>
      <c r="F2382" s="26"/>
      <c r="G2382" s="26"/>
      <c r="H2382" s="26"/>
      <c r="I2382" s="26"/>
      <c r="J2382" s="26"/>
      <c r="K2382" s="26"/>
    </row>
    <row r="2383" spans="2:11" x14ac:dyDescent="0.25">
      <c r="B2383" s="86" t="s">
        <v>1261</v>
      </c>
      <c r="C2383" s="26"/>
      <c r="D2383" s="26"/>
      <c r="E2383" s="26"/>
      <c r="F2383" s="26"/>
      <c r="G2383" s="26"/>
      <c r="H2383" s="26"/>
      <c r="I2383" s="26"/>
      <c r="J2383" s="26"/>
      <c r="K2383" s="26"/>
    </row>
    <row r="2384" spans="2:11" x14ac:dyDescent="0.25">
      <c r="B2384" s="24"/>
      <c r="C2384" s="26"/>
      <c r="D2384" s="26"/>
      <c r="E2384" s="26"/>
      <c r="F2384" s="26"/>
      <c r="G2384" s="26"/>
      <c r="H2384" s="26"/>
      <c r="I2384" s="26"/>
      <c r="J2384" s="26"/>
      <c r="K2384" s="26"/>
    </row>
    <row r="2385" spans="2:11" x14ac:dyDescent="0.25">
      <c r="B2385" s="22"/>
      <c r="C2385" s="26"/>
      <c r="D2385" s="26"/>
      <c r="E2385" s="26"/>
      <c r="F2385" s="26"/>
      <c r="G2385" s="26"/>
      <c r="H2385" s="26"/>
      <c r="I2385" s="26"/>
      <c r="J2385" s="26"/>
      <c r="K2385" s="26"/>
    </row>
    <row r="2386" spans="2:11" x14ac:dyDescent="0.25">
      <c r="B2386" s="22"/>
      <c r="C2386" s="6">
        <f>SUM(C2385:C2385)</f>
        <v>0</v>
      </c>
      <c r="D2386" s="6"/>
      <c r="E2386" s="6">
        <f>SUM(E2385:E2385)</f>
        <v>0</v>
      </c>
      <c r="F2386" s="28"/>
      <c r="G2386" s="6">
        <f>SUM(G2385:G2385)</f>
        <v>0</v>
      </c>
      <c r="H2386" s="28"/>
      <c r="I2386" s="6">
        <f>SUM(I2385:I2385)</f>
        <v>0</v>
      </c>
      <c r="J2386" s="26"/>
      <c r="K2386" s="27"/>
    </row>
    <row r="2387" spans="2:11" x14ac:dyDescent="0.25">
      <c r="B2387" s="22"/>
      <c r="C2387" s="26"/>
      <c r="D2387" s="26"/>
      <c r="E2387" s="26"/>
      <c r="F2387" s="26"/>
      <c r="G2387" s="26"/>
      <c r="H2387" s="26"/>
      <c r="I2387" s="26"/>
      <c r="J2387" s="26"/>
      <c r="K2387" s="26"/>
    </row>
    <row r="2388" spans="2:11" x14ac:dyDescent="0.25">
      <c r="B2388" s="22" t="s">
        <v>173</v>
      </c>
      <c r="C2388" s="29">
        <f>C2386+C2373</f>
        <v>0</v>
      </c>
      <c r="D2388" s="28"/>
      <c r="E2388" s="29">
        <f>E2386+E2373</f>
        <v>0</v>
      </c>
      <c r="F2388" s="28"/>
      <c r="G2388" s="29">
        <f>G2386+G2373</f>
        <v>0</v>
      </c>
      <c r="H2388" s="28"/>
      <c r="I2388" s="29">
        <f>I2386+I2373</f>
        <v>0</v>
      </c>
      <c r="J2388" s="28"/>
      <c r="K2388" s="55">
        <f>C2388+E2388+G2388-I2388</f>
        <v>0</v>
      </c>
    </row>
    <row r="2389" spans="2:11" x14ac:dyDescent="0.25">
      <c r="B2389" s="22"/>
      <c r="C2389" s="26"/>
      <c r="D2389" s="26"/>
      <c r="E2389" s="26"/>
      <c r="F2389" s="26"/>
      <c r="G2389" s="26"/>
      <c r="H2389" s="26"/>
      <c r="I2389" s="26"/>
      <c r="J2389" s="26"/>
      <c r="K2389" s="26"/>
    </row>
    <row r="2396" spans="2:11" ht="15.75" x14ac:dyDescent="0.25">
      <c r="B2396" s="17" t="s">
        <v>174</v>
      </c>
      <c r="C2396" s="17"/>
      <c r="D2396" s="17"/>
    </row>
    <row r="2397" spans="2:11" ht="15.75" x14ac:dyDescent="0.25">
      <c r="B2397" s="109" t="s">
        <v>175</v>
      </c>
      <c r="C2397" s="109"/>
      <c r="D2397" s="109"/>
    </row>
    <row r="2398" spans="2:11" ht="15.75" x14ac:dyDescent="0.25">
      <c r="B2398" s="17" t="s">
        <v>176</v>
      </c>
      <c r="C2398" s="17"/>
      <c r="D2398" s="17"/>
    </row>
    <row r="2401" spans="2:11" x14ac:dyDescent="0.25">
      <c r="B2401" s="2" t="s">
        <v>1288</v>
      </c>
      <c r="C2401" s="16"/>
      <c r="D2401" s="16"/>
      <c r="E2401" s="18" t="s">
        <v>179</v>
      </c>
      <c r="F2401" s="15"/>
      <c r="G2401" s="19" t="s">
        <v>180</v>
      </c>
      <c r="H2401" s="16"/>
      <c r="I2401" s="16" t="s">
        <v>178</v>
      </c>
      <c r="J2401" s="16"/>
      <c r="K2401" s="5" t="s">
        <v>1274</v>
      </c>
    </row>
    <row r="2402" spans="2:11" x14ac:dyDescent="0.25">
      <c r="B2402" s="16"/>
      <c r="C2402" s="16"/>
      <c r="D2402" s="16"/>
      <c r="E2402" s="11">
        <v>44235</v>
      </c>
      <c r="F2402" s="20"/>
      <c r="G2402" s="11">
        <v>37378</v>
      </c>
      <c r="H2402" s="16"/>
      <c r="I2402" s="16"/>
      <c r="J2402" s="16"/>
      <c r="K2402" s="16"/>
    </row>
    <row r="2403" spans="2:11" ht="57" x14ac:dyDescent="0.25">
      <c r="B2403" s="22" t="s">
        <v>168</v>
      </c>
      <c r="C2403" s="22" t="s">
        <v>64</v>
      </c>
      <c r="D2403" s="22"/>
      <c r="E2403" s="22" t="s">
        <v>164</v>
      </c>
      <c r="F2403" s="22"/>
      <c r="G2403" s="22" t="s">
        <v>165</v>
      </c>
      <c r="H2403" s="22"/>
      <c r="I2403" s="22" t="s">
        <v>166</v>
      </c>
      <c r="J2403" s="23"/>
      <c r="K2403" s="22" t="s">
        <v>167</v>
      </c>
    </row>
    <row r="2404" spans="2:11" x14ac:dyDescent="0.25">
      <c r="B2404" s="24"/>
      <c r="C2404" s="24"/>
      <c r="D2404" s="24"/>
      <c r="E2404" s="24"/>
      <c r="F2404" s="24"/>
      <c r="G2404" s="24"/>
      <c r="H2404" s="24"/>
      <c r="I2404" s="24"/>
      <c r="J2404" s="24"/>
      <c r="K2404" s="24"/>
    </row>
    <row r="2405" spans="2:11" x14ac:dyDescent="0.25">
      <c r="B2405" s="25" t="s">
        <v>169</v>
      </c>
      <c r="C2405" s="26">
        <v>0</v>
      </c>
      <c r="D2405" s="26"/>
      <c r="E2405" s="26">
        <v>0</v>
      </c>
      <c r="F2405" s="26">
        <v>0</v>
      </c>
      <c r="G2405" s="26">
        <v>0</v>
      </c>
      <c r="H2405" s="26"/>
      <c r="I2405" s="26">
        <v>0</v>
      </c>
      <c r="J2405" s="26"/>
      <c r="K2405" s="26">
        <f>C2405+E2405+G2405-I2405</f>
        <v>0</v>
      </c>
    </row>
    <row r="2406" spans="2:11" x14ac:dyDescent="0.25">
      <c r="B2406" s="24"/>
      <c r="C2406" s="26"/>
      <c r="D2406" s="26"/>
      <c r="E2406" s="26"/>
      <c r="F2406" s="26"/>
      <c r="G2406" s="26"/>
      <c r="H2406" s="26"/>
      <c r="I2406" s="26"/>
      <c r="J2406" s="26"/>
      <c r="K2406" s="26"/>
    </row>
    <row r="2407" spans="2:11" x14ac:dyDescent="0.25">
      <c r="B2407" s="26" t="s">
        <v>1272</v>
      </c>
      <c r="C2407" s="26"/>
      <c r="D2407" s="26"/>
      <c r="E2407" s="26"/>
      <c r="F2407" s="26"/>
      <c r="G2407" s="27"/>
      <c r="H2407" s="26"/>
      <c r="I2407" s="26"/>
      <c r="J2407" s="26"/>
      <c r="K2407" s="27">
        <f>K2405+C2407+E2407+G2407-I2407</f>
        <v>0</v>
      </c>
    </row>
    <row r="2408" spans="2:11" x14ac:dyDescent="0.25">
      <c r="B2408" s="26"/>
      <c r="C2408" s="26"/>
      <c r="D2408" s="26"/>
      <c r="E2408" s="26"/>
      <c r="F2408" s="26"/>
      <c r="G2408" s="26"/>
      <c r="H2408" s="26"/>
      <c r="I2408" s="26"/>
      <c r="J2408" s="26"/>
      <c r="K2408" s="26"/>
    </row>
    <row r="2409" spans="2:11" x14ac:dyDescent="0.25">
      <c r="B2409" s="26" t="s">
        <v>1275</v>
      </c>
      <c r="C2409" s="26"/>
      <c r="D2409" s="26"/>
      <c r="E2409" s="26"/>
      <c r="F2409" s="26"/>
      <c r="G2409" s="27"/>
      <c r="H2409" s="26"/>
      <c r="I2409" s="26"/>
      <c r="J2409" s="26"/>
      <c r="K2409" s="27">
        <f>K2407+C2409+E2409+G2409-I2409</f>
        <v>0</v>
      </c>
    </row>
    <row r="2410" spans="2:11" x14ac:dyDescent="0.25">
      <c r="B2410" s="24"/>
      <c r="C2410" s="26"/>
      <c r="D2410" s="26"/>
      <c r="E2410" s="26"/>
      <c r="F2410" s="26"/>
      <c r="G2410" s="26"/>
      <c r="H2410" s="26"/>
      <c r="I2410" s="26"/>
      <c r="J2410" s="26"/>
      <c r="K2410" s="26"/>
    </row>
    <row r="2411" spans="2:11" x14ac:dyDescent="0.25">
      <c r="B2411" s="86" t="s">
        <v>1259</v>
      </c>
      <c r="C2411" s="26">
        <v>1007</v>
      </c>
      <c r="D2411" s="26"/>
      <c r="E2411" s="26">
        <v>308</v>
      </c>
      <c r="F2411" s="26"/>
      <c r="G2411" s="27">
        <f>K2409*8.5%/12</f>
        <v>0</v>
      </c>
      <c r="H2411" s="26"/>
      <c r="I2411" s="26"/>
      <c r="J2411" s="26"/>
      <c r="K2411" s="27">
        <f>K2409+C2411+E2411+G2411-I2411</f>
        <v>1315</v>
      </c>
    </row>
    <row r="2412" spans="2:11" x14ac:dyDescent="0.25">
      <c r="B2412" s="86"/>
      <c r="C2412" s="26"/>
      <c r="D2412" s="26"/>
      <c r="E2412" s="26"/>
      <c r="F2412" s="26"/>
      <c r="G2412" s="26"/>
      <c r="H2412" s="26"/>
      <c r="I2412" s="26"/>
      <c r="J2412" s="26"/>
      <c r="K2412" s="26"/>
    </row>
    <row r="2413" spans="2:11" x14ac:dyDescent="0.25">
      <c r="B2413" s="86" t="s">
        <v>1260</v>
      </c>
      <c r="C2413" s="26"/>
      <c r="D2413" s="26"/>
      <c r="E2413" s="26"/>
      <c r="F2413" s="26"/>
      <c r="G2413" s="26"/>
      <c r="H2413" s="26"/>
      <c r="I2413" s="26"/>
      <c r="J2413" s="26"/>
      <c r="K2413" s="26"/>
    </row>
    <row r="2414" spans="2:11" x14ac:dyDescent="0.25">
      <c r="B2414" s="86"/>
      <c r="C2414" s="26"/>
      <c r="D2414" s="26"/>
      <c r="E2414" s="26"/>
      <c r="F2414" s="26"/>
      <c r="G2414" s="26"/>
      <c r="H2414" s="26"/>
      <c r="I2414" s="26"/>
      <c r="J2414" s="26"/>
      <c r="K2414" s="26"/>
    </row>
    <row r="2415" spans="2:11" x14ac:dyDescent="0.25">
      <c r="B2415" s="86" t="s">
        <v>1261</v>
      </c>
      <c r="C2415" s="26"/>
      <c r="D2415" s="26"/>
      <c r="E2415" s="26"/>
      <c r="F2415" s="26"/>
      <c r="G2415" s="26"/>
      <c r="H2415" s="26"/>
      <c r="I2415" s="26"/>
      <c r="J2415" s="26"/>
      <c r="K2415" s="26"/>
    </row>
    <row r="2416" spans="2:11" x14ac:dyDescent="0.25">
      <c r="B2416" s="24"/>
      <c r="C2416" s="26"/>
      <c r="D2416" s="26"/>
      <c r="E2416" s="26"/>
      <c r="F2416" s="26"/>
      <c r="G2416" s="26"/>
      <c r="H2416" s="26"/>
      <c r="I2416" s="26"/>
      <c r="J2416" s="26"/>
      <c r="K2416" s="26"/>
    </row>
    <row r="2417" spans="2:11" x14ac:dyDescent="0.25">
      <c r="B2417" s="22"/>
      <c r="C2417" s="26"/>
      <c r="D2417" s="26"/>
      <c r="E2417" s="26"/>
      <c r="F2417" s="26"/>
      <c r="G2417" s="26"/>
      <c r="H2417" s="26"/>
      <c r="I2417" s="26"/>
      <c r="J2417" s="26"/>
      <c r="K2417" s="26"/>
    </row>
    <row r="2418" spans="2:11" x14ac:dyDescent="0.25">
      <c r="B2418" s="22"/>
      <c r="C2418" s="6">
        <f>SUM(C2417:C2417)</f>
        <v>0</v>
      </c>
      <c r="D2418" s="6"/>
      <c r="E2418" s="6">
        <f>SUM(E2417:E2417)</f>
        <v>0</v>
      </c>
      <c r="F2418" s="28"/>
      <c r="G2418" s="6">
        <f>SUM(G2417:G2417)</f>
        <v>0</v>
      </c>
      <c r="H2418" s="28"/>
      <c r="I2418" s="6">
        <f>SUM(I2417:I2417)</f>
        <v>0</v>
      </c>
      <c r="J2418" s="26"/>
      <c r="K2418" s="27"/>
    </row>
    <row r="2419" spans="2:11" x14ac:dyDescent="0.25">
      <c r="B2419" s="22"/>
      <c r="C2419" s="26"/>
      <c r="D2419" s="26"/>
      <c r="E2419" s="26"/>
      <c r="F2419" s="26"/>
      <c r="G2419" s="26"/>
      <c r="H2419" s="26"/>
      <c r="I2419" s="26"/>
      <c r="J2419" s="26"/>
      <c r="K2419" s="26"/>
    </row>
    <row r="2420" spans="2:11" x14ac:dyDescent="0.25">
      <c r="B2420" s="22" t="s">
        <v>173</v>
      </c>
      <c r="C2420" s="29">
        <f>C2418+C2405</f>
        <v>0</v>
      </c>
      <c r="D2420" s="28"/>
      <c r="E2420" s="29">
        <f>E2418+E2405</f>
        <v>0</v>
      </c>
      <c r="F2420" s="28"/>
      <c r="G2420" s="29">
        <f>G2418+G2405</f>
        <v>0</v>
      </c>
      <c r="H2420" s="28"/>
      <c r="I2420" s="29">
        <f>I2418+I2405</f>
        <v>0</v>
      </c>
      <c r="J2420" s="28"/>
      <c r="K2420" s="55">
        <f>C2420+E2420+G2420-I2420</f>
        <v>0</v>
      </c>
    </row>
    <row r="2421" spans="2:11" x14ac:dyDescent="0.25">
      <c r="B2421" s="22"/>
      <c r="C2421" s="26"/>
      <c r="D2421" s="26"/>
      <c r="E2421" s="26"/>
      <c r="F2421" s="26"/>
      <c r="G2421" s="26"/>
      <c r="H2421" s="26"/>
      <c r="I2421" s="26"/>
      <c r="J2421" s="26"/>
      <c r="K2421" s="26"/>
    </row>
  </sheetData>
  <mergeCells count="61">
    <mergeCell ref="B896:D896"/>
    <mergeCell ref="B940:D940"/>
    <mergeCell ref="B982:D982"/>
    <mergeCell ref="B1221:D1221"/>
    <mergeCell ref="B1264:D1264"/>
    <mergeCell ref="B697:D697"/>
    <mergeCell ref="B740:D740"/>
    <mergeCell ref="B784:D784"/>
    <mergeCell ref="B829:D829"/>
    <mergeCell ref="B872:D872"/>
    <mergeCell ref="B5:D5"/>
    <mergeCell ref="B47:D47"/>
    <mergeCell ref="B89:D89"/>
    <mergeCell ref="B132:D132"/>
    <mergeCell ref="B157:D157"/>
    <mergeCell ref="B1307:D1307"/>
    <mergeCell ref="B1352:D1352"/>
    <mergeCell ref="B1382:D1382"/>
    <mergeCell ref="B1474:D1474"/>
    <mergeCell ref="B2083:D2083"/>
    <mergeCell ref="B1994:D1994"/>
    <mergeCell ref="B2026:D2026"/>
    <mergeCell ref="B1518:D1518"/>
    <mergeCell ref="B1564:D1564"/>
    <mergeCell ref="B1815:D1815"/>
    <mergeCell ref="B1608:D1608"/>
    <mergeCell ref="B1651:D1651"/>
    <mergeCell ref="B1695:D1695"/>
    <mergeCell ref="B1738:D1738"/>
    <mergeCell ref="B1785:D1785"/>
    <mergeCell ref="B1425:D1425"/>
    <mergeCell ref="B199:D199"/>
    <mergeCell ref="B1197:D1197"/>
    <mergeCell ref="B653:D653"/>
    <mergeCell ref="B241:D241"/>
    <mergeCell ref="B283:D283"/>
    <mergeCell ref="B325:D325"/>
    <mergeCell ref="B1025:D1025"/>
    <mergeCell ref="B1068:D1068"/>
    <mergeCell ref="B1111:D1111"/>
    <mergeCell ref="B368:D368"/>
    <mergeCell ref="B412:D412"/>
    <mergeCell ref="B456:D456"/>
    <mergeCell ref="B523:D523"/>
    <mergeCell ref="B567:D567"/>
    <mergeCell ref="B609:D609"/>
    <mergeCell ref="B1154:D1154"/>
    <mergeCell ref="B2333:D2333"/>
    <mergeCell ref="B2364:D2364"/>
    <mergeCell ref="B2397:D2397"/>
    <mergeCell ref="M1738:O1738"/>
    <mergeCell ref="B1907:D1907"/>
    <mergeCell ref="B2058:D2058"/>
    <mergeCell ref="B1859:D1859"/>
    <mergeCell ref="B1957:D1957"/>
    <mergeCell ref="B2128:D2128"/>
    <mergeCell ref="B2173:D2173"/>
    <mergeCell ref="B2217:D2217"/>
    <mergeCell ref="B2306:D2306"/>
    <mergeCell ref="B2260:D2260"/>
    <mergeCell ref="B2283:D228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6"/>
  <sheetViews>
    <sheetView topLeftCell="A63" zoomScaleNormal="100" workbookViewId="0">
      <selection activeCell="A370" sqref="A76:I370"/>
    </sheetView>
  </sheetViews>
  <sheetFormatPr defaultRowHeight="15" x14ac:dyDescent="0.25"/>
  <cols>
    <col min="3" max="3" width="34" customWidth="1"/>
    <col min="4" max="4" width="14.5703125" customWidth="1"/>
    <col min="5" max="5" width="13.140625" customWidth="1"/>
    <col min="6" max="6" width="14.140625" customWidth="1"/>
    <col min="7" max="7" width="11.7109375" customWidth="1"/>
    <col min="8" max="8" width="15.28515625" customWidth="1"/>
    <col min="9" max="9" width="13.85546875" customWidth="1"/>
    <col min="10" max="10" width="14.5703125" customWidth="1"/>
  </cols>
  <sheetData>
    <row r="1" spans="1:1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8.75" x14ac:dyDescent="0.25">
      <c r="A2" s="113" t="s">
        <v>174</v>
      </c>
      <c r="B2" s="113"/>
      <c r="C2" s="113"/>
      <c r="D2" s="46"/>
      <c r="E2" s="46"/>
      <c r="F2" s="46"/>
      <c r="G2" s="46"/>
      <c r="H2" s="46"/>
      <c r="I2" s="46"/>
      <c r="J2" s="16"/>
      <c r="K2" s="16"/>
    </row>
    <row r="3" spans="1:11" ht="18.75" x14ac:dyDescent="0.25">
      <c r="A3" s="47" t="s">
        <v>309</v>
      </c>
      <c r="B3" s="47"/>
      <c r="C3" s="47"/>
      <c r="D3" s="46"/>
      <c r="E3" s="46"/>
      <c r="F3" s="46"/>
      <c r="G3" s="46"/>
      <c r="H3" s="46"/>
      <c r="I3" s="46"/>
      <c r="J3" s="16"/>
      <c r="K3" s="16"/>
    </row>
    <row r="4" spans="1:11" ht="27.75" x14ac:dyDescent="0.4">
      <c r="A4" s="113" t="s">
        <v>0</v>
      </c>
      <c r="B4" s="113"/>
      <c r="C4" s="113"/>
      <c r="D4" s="46"/>
      <c r="E4" s="46"/>
      <c r="F4" s="46"/>
      <c r="G4" s="46"/>
      <c r="H4" s="107" t="s">
        <v>1271</v>
      </c>
      <c r="I4" s="67"/>
      <c r="J4" s="16"/>
      <c r="K4" s="16"/>
    </row>
    <row r="5" spans="1:11" ht="18.75" x14ac:dyDescent="0.25">
      <c r="A5" s="114" t="s">
        <v>1</v>
      </c>
      <c r="B5" s="114"/>
      <c r="C5" s="114"/>
      <c r="D5" s="46"/>
      <c r="E5" s="46"/>
      <c r="F5" s="46"/>
      <c r="G5" s="46"/>
      <c r="H5" s="46"/>
      <c r="I5" s="46"/>
      <c r="J5" s="16"/>
      <c r="K5" s="16"/>
    </row>
    <row r="6" spans="1:11" x14ac:dyDescent="0.25">
      <c r="A6" s="115"/>
      <c r="B6" s="115"/>
      <c r="C6" s="115"/>
      <c r="D6" s="46"/>
      <c r="E6" s="46"/>
      <c r="F6" s="46"/>
      <c r="G6" s="46"/>
      <c r="H6" s="46"/>
      <c r="I6" s="46"/>
      <c r="J6" s="16"/>
      <c r="K6" s="16"/>
    </row>
    <row r="7" spans="1:11" ht="15.75" x14ac:dyDescent="0.25">
      <c r="A7" s="116" t="s">
        <v>1269</v>
      </c>
      <c r="B7" s="116"/>
      <c r="C7" s="116"/>
      <c r="D7" s="117"/>
      <c r="E7" s="117"/>
      <c r="F7" s="117"/>
      <c r="G7" s="117"/>
      <c r="H7" s="46"/>
      <c r="I7" s="46"/>
      <c r="J7" s="16"/>
      <c r="K7" s="16"/>
    </row>
    <row r="8" spans="1:11" x14ac:dyDescent="0.25">
      <c r="A8" s="112"/>
      <c r="B8" s="112"/>
      <c r="C8" s="112"/>
      <c r="D8" s="67" t="s">
        <v>1270</v>
      </c>
      <c r="E8" s="67"/>
      <c r="F8" s="67"/>
      <c r="G8" s="67"/>
      <c r="H8" s="46"/>
      <c r="I8" s="67" t="s">
        <v>1284</v>
      </c>
      <c r="J8" s="16"/>
      <c r="K8" s="16"/>
    </row>
    <row r="9" spans="1:11" ht="42.75" x14ac:dyDescent="0.25">
      <c r="A9" s="22" t="s">
        <v>74</v>
      </c>
      <c r="B9" s="22" t="s">
        <v>72</v>
      </c>
      <c r="C9" s="48" t="s">
        <v>73</v>
      </c>
      <c r="D9" s="22" t="s">
        <v>169</v>
      </c>
      <c r="E9" s="22" t="s">
        <v>310</v>
      </c>
      <c r="F9" s="22" t="s">
        <v>311</v>
      </c>
      <c r="G9" s="22" t="s">
        <v>312</v>
      </c>
      <c r="H9" s="22" t="s">
        <v>313</v>
      </c>
      <c r="I9" s="22" t="s">
        <v>173</v>
      </c>
      <c r="J9" s="22" t="s">
        <v>334</v>
      </c>
      <c r="K9" s="16"/>
    </row>
    <row r="10" spans="1:11" x14ac:dyDescent="0.25">
      <c r="A10" s="1" t="s">
        <v>70</v>
      </c>
      <c r="B10" s="5" t="s">
        <v>34</v>
      </c>
      <c r="C10" s="2" t="s">
        <v>33</v>
      </c>
      <c r="D10" s="44">
        <f>Sheet1!$K$12</f>
        <v>1364372.57</v>
      </c>
      <c r="E10" s="3">
        <f>Sheet1!$C$39</f>
        <v>39656</v>
      </c>
      <c r="F10" s="4">
        <f>Sheet1!$E$39</f>
        <v>39656</v>
      </c>
      <c r="G10" s="3">
        <f>Sheet1!$G$39</f>
        <v>50132.051282231419</v>
      </c>
      <c r="H10" s="4">
        <f>Sheet1!$I$39</f>
        <v>0</v>
      </c>
      <c r="I10" s="44">
        <f>Sheet1!$K$41</f>
        <v>1493816.6212822315</v>
      </c>
      <c r="J10" s="36">
        <f>D10+E10+F10+G10-H10</f>
        <v>1493816.6212822315</v>
      </c>
      <c r="K10" s="36">
        <f>I10-J10</f>
        <v>0</v>
      </c>
    </row>
    <row r="11" spans="1:11" x14ac:dyDescent="0.25">
      <c r="A11" s="1" t="s">
        <v>35</v>
      </c>
      <c r="B11" s="5" t="s">
        <v>314</v>
      </c>
      <c r="C11" s="2" t="s">
        <v>3</v>
      </c>
      <c r="D11" s="44">
        <f>Sheet1!$K$54</f>
        <v>643142</v>
      </c>
      <c r="E11" s="3">
        <f>Sheet1!$C$80</f>
        <v>34196</v>
      </c>
      <c r="F11" s="4">
        <f>Sheet1!$E$80</f>
        <v>27946</v>
      </c>
      <c r="G11" s="3">
        <f>Sheet1!$G$80</f>
        <v>23980.484816813452</v>
      </c>
      <c r="H11" s="4">
        <f>Sheet1!$I$80</f>
        <v>0</v>
      </c>
      <c r="I11" s="44">
        <f>Sheet1!$K$82</f>
        <v>729264.48481681349</v>
      </c>
      <c r="J11" s="36">
        <f t="shared" ref="J11:J63" si="0">D11+E11+F11+G11-H11</f>
        <v>729264.48481681349</v>
      </c>
      <c r="K11" s="36">
        <f t="shared" ref="K11:K62" si="1">I11-J11</f>
        <v>0</v>
      </c>
    </row>
    <row r="12" spans="1:11" x14ac:dyDescent="0.25">
      <c r="A12" s="1" t="s">
        <v>36</v>
      </c>
      <c r="B12" s="5" t="s">
        <v>315</v>
      </c>
      <c r="C12" s="2" t="s">
        <v>5</v>
      </c>
      <c r="D12" s="44">
        <f>Sheet1!$K$96</f>
        <v>1235823.73</v>
      </c>
      <c r="E12" s="3">
        <f>Sheet1!$C$121</f>
        <v>21845</v>
      </c>
      <c r="F12" s="4">
        <f>Sheet1!$E$121</f>
        <v>15596</v>
      </c>
      <c r="G12" s="3">
        <f>Sheet1!$G$121</f>
        <v>44921.635732518014</v>
      </c>
      <c r="H12" s="4">
        <f>Sheet1!$I$121</f>
        <v>0</v>
      </c>
      <c r="I12" s="44">
        <f>Sheet1!$K$123</f>
        <v>1318186.365732518</v>
      </c>
      <c r="J12" s="36">
        <f t="shared" si="0"/>
        <v>1318186.365732518</v>
      </c>
      <c r="K12" s="36">
        <f t="shared" si="1"/>
        <v>0</v>
      </c>
    </row>
    <row r="13" spans="1:11" x14ac:dyDescent="0.25">
      <c r="A13" s="1" t="s">
        <v>37</v>
      </c>
      <c r="B13" s="5" t="s">
        <v>316</v>
      </c>
      <c r="C13" s="2" t="s">
        <v>7</v>
      </c>
      <c r="D13" s="44">
        <f>Sheet1!$K$139</f>
        <v>1095893.48</v>
      </c>
      <c r="E13" s="3">
        <f>Sheet1!$C$148</f>
        <v>32014</v>
      </c>
      <c r="F13" s="4">
        <f>Sheet1!$E$148</f>
        <v>32014</v>
      </c>
      <c r="G13" s="3">
        <f>Sheet1!$G$148</f>
        <v>24126.716714312155</v>
      </c>
      <c r="H13" s="4">
        <f>Sheet1!$I$148</f>
        <v>1184048</v>
      </c>
      <c r="I13" s="44">
        <f>Sheet1!$K$150</f>
        <v>0.19671431207098067</v>
      </c>
      <c r="J13" s="36">
        <f t="shared" si="0"/>
        <v>0.19671431207098067</v>
      </c>
      <c r="K13" s="36">
        <f t="shared" si="1"/>
        <v>0</v>
      </c>
    </row>
    <row r="14" spans="1:11" x14ac:dyDescent="0.25">
      <c r="A14" s="1" t="s">
        <v>38</v>
      </c>
      <c r="B14" s="5" t="s">
        <v>317</v>
      </c>
      <c r="C14" s="2" t="s">
        <v>9</v>
      </c>
      <c r="D14" s="44">
        <f>Sheet1!K164</f>
        <v>3023862</v>
      </c>
      <c r="E14" s="3">
        <f>Sheet1!$C$190</f>
        <v>58300</v>
      </c>
      <c r="F14" s="4">
        <f>Sheet1!$E$190</f>
        <v>58300</v>
      </c>
      <c r="G14" s="3">
        <f>Sheet1!$G$190</f>
        <v>110271.24501606758</v>
      </c>
      <c r="H14" s="4">
        <f>Sheet1!$I$190</f>
        <v>0</v>
      </c>
      <c r="I14" s="44">
        <f>Sheet1!$K$192</f>
        <v>3250733.2450160673</v>
      </c>
      <c r="J14" s="36">
        <f t="shared" si="0"/>
        <v>3250733.2450160678</v>
      </c>
      <c r="K14" s="36">
        <f t="shared" si="1"/>
        <v>0</v>
      </c>
    </row>
    <row r="15" spans="1:11" x14ac:dyDescent="0.25">
      <c r="A15" s="1" t="s">
        <v>39</v>
      </c>
      <c r="B15" s="5" t="s">
        <v>318</v>
      </c>
      <c r="C15" s="2" t="s">
        <v>11</v>
      </c>
      <c r="D15" s="44">
        <f>Sheet1!$K$206</f>
        <v>98986.459999999992</v>
      </c>
      <c r="E15" s="3">
        <f>Sheet1!$C$232</f>
        <v>9234</v>
      </c>
      <c r="F15" s="4">
        <f>Sheet1!$E$232</f>
        <v>3047</v>
      </c>
      <c r="G15" s="3">
        <f>Sheet1!$G$232</f>
        <v>3729.0159019359207</v>
      </c>
      <c r="H15" s="4">
        <f>Sheet1!$I$232</f>
        <v>0</v>
      </c>
      <c r="I15" s="44">
        <f>Sheet1!$K$234</f>
        <v>114996.47590193592</v>
      </c>
      <c r="J15" s="36">
        <f t="shared" si="0"/>
        <v>114996.47590193592</v>
      </c>
      <c r="K15" s="36">
        <f t="shared" si="1"/>
        <v>0</v>
      </c>
    </row>
    <row r="16" spans="1:11" x14ac:dyDescent="0.25">
      <c r="A16" s="1" t="s">
        <v>40</v>
      </c>
      <c r="B16" s="5" t="s">
        <v>319</v>
      </c>
      <c r="C16" s="2" t="s">
        <v>13</v>
      </c>
      <c r="D16" s="44">
        <f>Sheet1!$K$248-1</f>
        <v>981350.96</v>
      </c>
      <c r="E16" s="3">
        <f>Sheet1!$C$274</f>
        <v>116640</v>
      </c>
      <c r="F16" s="4">
        <f>Sheet1!$E$274</f>
        <v>116640</v>
      </c>
      <c r="G16" s="3">
        <f>Sheet1!$G$274</f>
        <v>38549.570301931592</v>
      </c>
      <c r="H16" s="4">
        <f>Sheet1!I274</f>
        <v>0</v>
      </c>
      <c r="I16" s="44">
        <f>Sheet1!$K$276</f>
        <v>1253181.5303019318</v>
      </c>
      <c r="J16" s="36">
        <f t="shared" si="0"/>
        <v>1253180.5303019315</v>
      </c>
      <c r="K16" s="36">
        <f t="shared" si="1"/>
        <v>1.0000000002328306</v>
      </c>
    </row>
    <row r="17" spans="1:11" x14ac:dyDescent="0.25">
      <c r="A17" s="1" t="s">
        <v>41</v>
      </c>
      <c r="B17" s="5" t="s">
        <v>320</v>
      </c>
      <c r="C17" s="2" t="s">
        <v>15</v>
      </c>
      <c r="D17" s="44">
        <f>Sheet1!$K$290</f>
        <v>781066.87</v>
      </c>
      <c r="E17" s="3">
        <f>Sheet1!$C$316</f>
        <v>26028</v>
      </c>
      <c r="F17" s="4">
        <f>Sheet1!$E$316</f>
        <v>20260</v>
      </c>
      <c r="G17" s="3">
        <f>Sheet1!$G$316</f>
        <v>27292.74579675261</v>
      </c>
      <c r="H17" s="4">
        <f>Sheet1!$I$316</f>
        <v>100000</v>
      </c>
      <c r="I17" s="44">
        <f>Sheet1!$K$318</f>
        <v>754647.61579675262</v>
      </c>
      <c r="J17" s="36">
        <f t="shared" si="0"/>
        <v>754647.61579675262</v>
      </c>
      <c r="K17" s="36">
        <f t="shared" si="1"/>
        <v>0</v>
      </c>
    </row>
    <row r="18" spans="1:11" x14ac:dyDescent="0.25">
      <c r="A18" s="1" t="s">
        <v>42</v>
      </c>
      <c r="B18" s="5" t="s">
        <v>321</v>
      </c>
      <c r="C18" s="2" t="s">
        <v>134</v>
      </c>
      <c r="D18" s="44">
        <f>Sheet1!$K$332</f>
        <v>289283.67</v>
      </c>
      <c r="E18" s="3">
        <f>Sheet1!$C$358</f>
        <v>8552</v>
      </c>
      <c r="F18" s="4">
        <f>Sheet1!$E$358</f>
        <v>2616</v>
      </c>
      <c r="G18" s="3">
        <f>Sheet1!$G$358</f>
        <v>10549.500476204614</v>
      </c>
      <c r="H18" s="4">
        <f>Sheet1!$I$358</f>
        <v>0</v>
      </c>
      <c r="I18" s="44">
        <f>Sheet1!$K$360</f>
        <v>311001.1704762046</v>
      </c>
      <c r="J18" s="36">
        <f t="shared" si="0"/>
        <v>311001.1704762046</v>
      </c>
      <c r="K18" s="36">
        <f t="shared" si="1"/>
        <v>0</v>
      </c>
    </row>
    <row r="19" spans="1:11" x14ac:dyDescent="0.25">
      <c r="A19" s="1" t="s">
        <v>43</v>
      </c>
      <c r="B19" s="5" t="s">
        <v>322</v>
      </c>
      <c r="C19" s="2" t="s">
        <v>17</v>
      </c>
      <c r="D19" s="44">
        <f>Sheet1!$K$375</f>
        <v>484003</v>
      </c>
      <c r="E19" s="3">
        <f>Sheet1!$C$401</f>
        <v>20269</v>
      </c>
      <c r="F19" s="4">
        <f>Sheet1!$E$401</f>
        <v>14019</v>
      </c>
      <c r="G19" s="3">
        <f>Sheet1!$G$401</f>
        <v>17870.176108178086</v>
      </c>
      <c r="H19" s="4">
        <f>Sheet1!$I$401</f>
        <v>0</v>
      </c>
      <c r="I19" s="44">
        <f>Sheet1!$K$403</f>
        <v>536161.1761081781</v>
      </c>
      <c r="J19" s="36">
        <f t="shared" si="0"/>
        <v>536161.1761081781</v>
      </c>
      <c r="K19" s="36">
        <f t="shared" si="1"/>
        <v>0</v>
      </c>
    </row>
    <row r="20" spans="1:11" x14ac:dyDescent="0.25">
      <c r="A20" s="1" t="s">
        <v>44</v>
      </c>
      <c r="B20" s="5" t="s">
        <v>323</v>
      </c>
      <c r="C20" s="2" t="s">
        <v>135</v>
      </c>
      <c r="D20" s="44">
        <f>Sheet1!$K$419</f>
        <v>275036</v>
      </c>
      <c r="E20" s="3">
        <f>Sheet1!$C$445</f>
        <v>7972</v>
      </c>
      <c r="F20" s="4">
        <f>Sheet1!$E$445</f>
        <v>2439</v>
      </c>
      <c r="G20" s="3">
        <f>Sheet1!$G$445</f>
        <v>10026.988447856544</v>
      </c>
      <c r="H20" s="4">
        <f>Sheet1!$I$445</f>
        <v>0</v>
      </c>
      <c r="I20" s="44">
        <f>Sheet1!$K$447</f>
        <v>295473.98844785651</v>
      </c>
      <c r="J20" s="36">
        <f t="shared" si="0"/>
        <v>295473.98844785657</v>
      </c>
      <c r="K20" s="36">
        <f t="shared" si="1"/>
        <v>0</v>
      </c>
    </row>
    <row r="21" spans="1:11" x14ac:dyDescent="0.25">
      <c r="A21" s="1" t="s">
        <v>45</v>
      </c>
      <c r="B21" s="5" t="s">
        <v>324</v>
      </c>
      <c r="C21" s="2" t="s">
        <v>136</v>
      </c>
      <c r="D21" s="44">
        <f>Sheet1!$K$463</f>
        <v>298145</v>
      </c>
      <c r="E21" s="3">
        <f>Sheet1!$C$489</f>
        <v>9136</v>
      </c>
      <c r="F21" s="4">
        <f>Sheet1!$E$489</f>
        <v>2961</v>
      </c>
      <c r="G21" s="3">
        <f>Sheet1!$G$489</f>
        <v>10880.671811008564</v>
      </c>
      <c r="H21" s="4">
        <f>Sheet1!$I$489</f>
        <v>0</v>
      </c>
      <c r="I21" s="44">
        <f>Sheet1!$K$491</f>
        <v>321122.67181100859</v>
      </c>
      <c r="J21" s="36">
        <f t="shared" si="0"/>
        <v>321122.67181100859</v>
      </c>
      <c r="K21" s="36">
        <f t="shared" si="1"/>
        <v>0</v>
      </c>
    </row>
    <row r="22" spans="1:11" x14ac:dyDescent="0.25">
      <c r="A22" s="1" t="s">
        <v>46</v>
      </c>
      <c r="B22" s="5" t="s">
        <v>201</v>
      </c>
      <c r="C22" s="2" t="s">
        <v>19</v>
      </c>
      <c r="D22" s="44">
        <f>Sheet1!$K$530</f>
        <v>656091.73</v>
      </c>
      <c r="E22" s="3">
        <f>Sheet1!$C$556</f>
        <v>34192</v>
      </c>
      <c r="F22" s="4">
        <f>Sheet1!$E$556</f>
        <v>27946</v>
      </c>
      <c r="G22" s="3">
        <f>Sheet1!$G$556</f>
        <v>24445.614684948599</v>
      </c>
      <c r="H22" s="4">
        <v>175000</v>
      </c>
      <c r="I22" s="44">
        <f>Sheet1!$K$558</f>
        <v>742675.34468494856</v>
      </c>
      <c r="J22" s="36">
        <f t="shared" si="0"/>
        <v>567675.34468494856</v>
      </c>
      <c r="K22" s="36">
        <f t="shared" si="1"/>
        <v>175000</v>
      </c>
    </row>
    <row r="23" spans="1:11" x14ac:dyDescent="0.25">
      <c r="A23" s="1" t="s">
        <v>47</v>
      </c>
      <c r="B23" s="5" t="s">
        <v>204</v>
      </c>
      <c r="C23" s="2" t="s">
        <v>20</v>
      </c>
      <c r="D23" s="44">
        <f>Sheet1!$K$574</f>
        <v>59605.55</v>
      </c>
      <c r="E23" s="3">
        <f>Sheet1!$C$600</f>
        <v>12091</v>
      </c>
      <c r="F23" s="4">
        <f>Sheet1!$E$600</f>
        <v>5841</v>
      </c>
      <c r="G23" s="3">
        <f>Sheet1!$G$600</f>
        <v>2393.7954041591911</v>
      </c>
      <c r="H23" s="4">
        <f>Sheet1!$I$600</f>
        <v>0</v>
      </c>
      <c r="I23" s="44">
        <f>Sheet1!$K$602</f>
        <v>79931.34540415919</v>
      </c>
      <c r="J23" s="36">
        <f t="shared" si="0"/>
        <v>79931.34540415919</v>
      </c>
      <c r="K23" s="36">
        <f t="shared" si="1"/>
        <v>0</v>
      </c>
    </row>
    <row r="24" spans="1:11" x14ac:dyDescent="0.25">
      <c r="A24" s="1" t="s">
        <v>48</v>
      </c>
      <c r="B24" s="5" t="s">
        <v>207</v>
      </c>
      <c r="C24" s="2" t="s">
        <v>137</v>
      </c>
      <c r="D24" s="44">
        <f>Sheet1!$K$616</f>
        <v>559908</v>
      </c>
      <c r="E24" s="3">
        <f>Sheet1!C642</f>
        <v>9385</v>
      </c>
      <c r="F24" s="4">
        <f>Sheet1!E642</f>
        <v>3135</v>
      </c>
      <c r="G24" s="3">
        <f>Sheet1!G642</f>
        <v>20291.625482719741</v>
      </c>
      <c r="H24" s="4">
        <f>Sheet1!$I$642</f>
        <v>300000</v>
      </c>
      <c r="I24" s="44">
        <f>Sheet1!$K$644</f>
        <v>292719.62548271986</v>
      </c>
      <c r="J24" s="36">
        <f t="shared" si="0"/>
        <v>292719.62548271974</v>
      </c>
      <c r="K24" s="36">
        <f t="shared" si="1"/>
        <v>0</v>
      </c>
    </row>
    <row r="25" spans="1:11" x14ac:dyDescent="0.25">
      <c r="A25" s="1" t="s">
        <v>49</v>
      </c>
      <c r="B25" s="5" t="s">
        <v>209</v>
      </c>
      <c r="C25" s="2" t="s">
        <v>21</v>
      </c>
      <c r="D25" s="44">
        <f>Sheet1!$K$660</f>
        <v>404573.91000000003</v>
      </c>
      <c r="E25" s="3">
        <f>Sheet1!$C$686</f>
        <v>14443</v>
      </c>
      <c r="F25" s="4">
        <f>Sheet1!$E$686</f>
        <v>8193</v>
      </c>
      <c r="G25" s="3">
        <f>Sheet1!$G$686</f>
        <v>14852.238483588204</v>
      </c>
      <c r="H25" s="4">
        <f>Sheet1!$I$686</f>
        <v>75000</v>
      </c>
      <c r="I25" s="44">
        <f>Sheet1!$K$688</f>
        <v>367062.14848358824</v>
      </c>
      <c r="J25" s="36">
        <f t="shared" si="0"/>
        <v>367062.14848358824</v>
      </c>
      <c r="K25" s="36">
        <f t="shared" si="1"/>
        <v>0</v>
      </c>
    </row>
    <row r="26" spans="1:11" x14ac:dyDescent="0.25">
      <c r="A26" s="1" t="s">
        <v>50</v>
      </c>
      <c r="B26" s="5" t="s">
        <v>212</v>
      </c>
      <c r="C26" s="2" t="s">
        <v>22</v>
      </c>
      <c r="D26" s="44">
        <f>Sheet1!$K$704</f>
        <v>362639.33999999997</v>
      </c>
      <c r="E26" s="3">
        <f>Sheet1!$C$730</f>
        <v>29160</v>
      </c>
      <c r="F26" s="4">
        <f>Sheet1!$E$730</f>
        <v>22910</v>
      </c>
      <c r="G26" s="3">
        <f>Sheet1!$G$730</f>
        <v>13761.917013327904</v>
      </c>
      <c r="H26" s="4">
        <f>Sheet1!$I$730</f>
        <v>0</v>
      </c>
      <c r="I26" s="44">
        <f>Sheet1!$K$732</f>
        <v>428471.25701332791</v>
      </c>
      <c r="J26" s="36">
        <f t="shared" si="0"/>
        <v>428471.25701332785</v>
      </c>
      <c r="K26" s="36">
        <f t="shared" si="1"/>
        <v>0</v>
      </c>
    </row>
    <row r="27" spans="1:11" x14ac:dyDescent="0.25">
      <c r="A27" s="1" t="s">
        <v>51</v>
      </c>
      <c r="B27" s="5" t="s">
        <v>215</v>
      </c>
      <c r="C27" s="2" t="s">
        <v>154</v>
      </c>
      <c r="D27" s="44">
        <f>Sheet1!$K$747</f>
        <v>98531.27</v>
      </c>
      <c r="E27" s="3">
        <f>Sheet1!$C$773</f>
        <v>9916</v>
      </c>
      <c r="F27" s="4">
        <f>Sheet1!$E$773</f>
        <v>3666</v>
      </c>
      <c r="G27" s="3">
        <f>Sheet1!$G$773</f>
        <v>3730.5915467309583</v>
      </c>
      <c r="H27" s="4">
        <f>Sheet1!$I$773</f>
        <v>0</v>
      </c>
      <c r="I27" s="44">
        <f>Sheet1!$K$775</f>
        <v>115843.86154673096</v>
      </c>
      <c r="J27" s="36">
        <f t="shared" si="0"/>
        <v>115843.86154673096</v>
      </c>
      <c r="K27" s="36">
        <f t="shared" si="1"/>
        <v>0</v>
      </c>
    </row>
    <row r="28" spans="1:11" x14ac:dyDescent="0.25">
      <c r="A28" s="1" t="s">
        <v>52</v>
      </c>
      <c r="B28" s="5" t="s">
        <v>217</v>
      </c>
      <c r="C28" s="2" t="s">
        <v>23</v>
      </c>
      <c r="D28" s="44">
        <f>Sheet1!$K$791</f>
        <v>85522.77</v>
      </c>
      <c r="E28" s="3">
        <f>Sheet1!$C$817</f>
        <v>11550</v>
      </c>
      <c r="F28" s="4">
        <f>Sheet1!$E$817</f>
        <v>5301</v>
      </c>
      <c r="G28" s="3">
        <f>Sheet1!$G$817</f>
        <v>3310.4638787439621</v>
      </c>
      <c r="H28" s="4">
        <f>Sheet1!$I$817</f>
        <v>0</v>
      </c>
      <c r="I28" s="44">
        <f>Sheet1!$K$819</f>
        <v>105684.23387874397</v>
      </c>
      <c r="J28" s="36">
        <f t="shared" si="0"/>
        <v>105684.23387874397</v>
      </c>
      <c r="K28" s="36">
        <f t="shared" si="1"/>
        <v>0</v>
      </c>
    </row>
    <row r="29" spans="1:11" x14ac:dyDescent="0.25">
      <c r="A29" s="1" t="s">
        <v>53</v>
      </c>
      <c r="B29" s="5" t="s">
        <v>220</v>
      </c>
      <c r="C29" s="2" t="s">
        <v>138</v>
      </c>
      <c r="D29" s="44">
        <f>Sheet1!$K$836</f>
        <v>115051.70999999999</v>
      </c>
      <c r="E29" s="3">
        <f>Sheet1!$C$862</f>
        <v>7599</v>
      </c>
      <c r="F29" s="4">
        <f>Sheet1!$E$862</f>
        <v>2322</v>
      </c>
      <c r="G29" s="3">
        <f>Sheet1!$G$862</f>
        <v>4273.1180103931392</v>
      </c>
      <c r="H29" s="4">
        <f>Sheet1!$I$862</f>
        <v>0</v>
      </c>
      <c r="I29" s="44">
        <f>Sheet1!$K$864</f>
        <v>129245.82801039313</v>
      </c>
      <c r="J29" s="36">
        <f t="shared" si="0"/>
        <v>129245.82801039313</v>
      </c>
      <c r="K29" s="36">
        <f t="shared" si="1"/>
        <v>0</v>
      </c>
    </row>
    <row r="30" spans="1:11" x14ac:dyDescent="0.25">
      <c r="A30" s="1" t="s">
        <v>54</v>
      </c>
      <c r="B30" s="5" t="s">
        <v>223</v>
      </c>
      <c r="C30" s="2" t="s">
        <v>24</v>
      </c>
      <c r="D30" s="44">
        <f>Sheet1!$K$879</f>
        <v>198098.43</v>
      </c>
      <c r="E30" s="3">
        <f>Sheet1!$C$886</f>
        <v>0</v>
      </c>
      <c r="F30" s="4">
        <f>Sheet1!$E$886</f>
        <v>0</v>
      </c>
      <c r="G30" s="3">
        <f>Sheet1!$G$886</f>
        <v>0</v>
      </c>
      <c r="H30" s="4">
        <f>Sheet1!$I$886</f>
        <v>198098</v>
      </c>
      <c r="I30" s="44">
        <f>Sheet1!$K$888</f>
        <v>0.42999999999301508</v>
      </c>
      <c r="J30" s="36">
        <f t="shared" si="0"/>
        <v>0.42999999999301508</v>
      </c>
      <c r="K30" s="36">
        <f t="shared" si="1"/>
        <v>0</v>
      </c>
    </row>
    <row r="31" spans="1:11" x14ac:dyDescent="0.25">
      <c r="A31" s="1" t="s">
        <v>55</v>
      </c>
      <c r="B31" s="5" t="s">
        <v>108</v>
      </c>
      <c r="C31" s="2" t="s">
        <v>139</v>
      </c>
      <c r="D31" s="44">
        <f>Sheet1!$K$903</f>
        <v>116197</v>
      </c>
      <c r="E31" s="3">
        <f>Sheet1!$C$929</f>
        <v>6087</v>
      </c>
      <c r="F31" s="4">
        <f>Sheet1!$E$929</f>
        <v>1863</v>
      </c>
      <c r="G31" s="3">
        <f>Sheet1!$G$929</f>
        <v>4283.8839087771776</v>
      </c>
      <c r="H31" s="4">
        <f>Sheet1!$I$929</f>
        <v>0</v>
      </c>
      <c r="I31" s="44">
        <f>Sheet1!$K$931</f>
        <v>128430.88390877718</v>
      </c>
      <c r="J31" s="36">
        <f t="shared" si="0"/>
        <v>128430.88390877718</v>
      </c>
      <c r="K31" s="36">
        <f t="shared" si="1"/>
        <v>0</v>
      </c>
    </row>
    <row r="32" spans="1:11" x14ac:dyDescent="0.25">
      <c r="A32" s="1" t="s">
        <v>56</v>
      </c>
      <c r="B32" s="5" t="s">
        <v>109</v>
      </c>
      <c r="C32" s="2" t="s">
        <v>140</v>
      </c>
      <c r="D32" s="44">
        <f>Sheet1!$K$947</f>
        <v>153537.79</v>
      </c>
      <c r="E32" s="3">
        <f>Sheet1!C972</f>
        <v>6922</v>
      </c>
      <c r="F32" s="4">
        <f>Sheet1!E972</f>
        <v>2116</v>
      </c>
      <c r="G32" s="3">
        <f>Sheet1!G972</f>
        <v>5643.1369785132483</v>
      </c>
      <c r="H32" s="4">
        <f>Sheet1!$I$929</f>
        <v>0</v>
      </c>
      <c r="I32" s="44">
        <f>Sheet1!K974</f>
        <v>168218.92697851325</v>
      </c>
      <c r="J32" s="36">
        <f t="shared" si="0"/>
        <v>168218.92697851325</v>
      </c>
      <c r="K32" s="36">
        <f t="shared" si="1"/>
        <v>0</v>
      </c>
    </row>
    <row r="33" spans="1:11" x14ac:dyDescent="0.25">
      <c r="A33" s="1" t="s">
        <v>57</v>
      </c>
      <c r="B33" s="5" t="s">
        <v>110</v>
      </c>
      <c r="C33" s="2" t="s">
        <v>141</v>
      </c>
      <c r="D33" s="44">
        <f>Sheet1!$K$989</f>
        <v>116638.35</v>
      </c>
      <c r="E33" s="3">
        <f>Sheet1!$C$1015</f>
        <v>6353</v>
      </c>
      <c r="F33" s="4">
        <f>Sheet1!$E$1015</f>
        <v>1944</v>
      </c>
      <c r="G33" s="3">
        <f>Sheet1!$G$1015</f>
        <v>4307.1641740000587</v>
      </c>
      <c r="H33" s="4">
        <f>Sheet1!$I$1015</f>
        <v>0</v>
      </c>
      <c r="I33" s="44">
        <f>Sheet1!$K$1017</f>
        <v>129242.51417400005</v>
      </c>
      <c r="J33" s="36">
        <f t="shared" si="0"/>
        <v>129242.51417400007</v>
      </c>
      <c r="K33" s="36">
        <f t="shared" si="1"/>
        <v>0</v>
      </c>
    </row>
    <row r="34" spans="1:11" x14ac:dyDescent="0.25">
      <c r="A34" s="1" t="s">
        <v>62</v>
      </c>
      <c r="B34" s="5" t="s">
        <v>130</v>
      </c>
      <c r="C34" s="2" t="s">
        <v>160</v>
      </c>
      <c r="D34" s="44">
        <f>Sheet1!$K$1032</f>
        <v>606374.48</v>
      </c>
      <c r="E34" s="3">
        <f>Sheet1!$C$1058</f>
        <v>7221</v>
      </c>
      <c r="F34" s="4">
        <f>Sheet1!$E$1058</f>
        <v>2209</v>
      </c>
      <c r="G34" s="3">
        <f>Sheet1!$G$1058</f>
        <v>21915.458416653641</v>
      </c>
      <c r="H34" s="4">
        <f>Sheet1!$I$1058</f>
        <v>0</v>
      </c>
      <c r="I34" s="44">
        <f>Sheet1!$K$1060</f>
        <v>637719.93841665366</v>
      </c>
      <c r="J34" s="36">
        <f t="shared" si="0"/>
        <v>637719.93841665366</v>
      </c>
      <c r="K34" s="36">
        <f t="shared" si="1"/>
        <v>0</v>
      </c>
    </row>
    <row r="35" spans="1:11" x14ac:dyDescent="0.25">
      <c r="A35" s="1" t="s">
        <v>63</v>
      </c>
      <c r="B35" s="5" t="s">
        <v>111</v>
      </c>
      <c r="C35" s="2" t="s">
        <v>142</v>
      </c>
      <c r="D35" s="44">
        <f>Sheet1!$K$1075</f>
        <v>595526.67999999993</v>
      </c>
      <c r="E35" s="3">
        <f>Sheet1!$C$1101</f>
        <v>7546</v>
      </c>
      <c r="F35" s="4">
        <f>Sheet1!$E$1101</f>
        <v>2307</v>
      </c>
      <c r="G35" s="3">
        <f>Sheet1!$G$1101</f>
        <v>21530.785155166846</v>
      </c>
      <c r="H35" s="4">
        <f>Sheet1!$I$1101</f>
        <v>0</v>
      </c>
      <c r="I35" s="44">
        <f>Sheet1!$K$1103</f>
        <v>626910.46515516681</v>
      </c>
      <c r="J35" s="36">
        <f t="shared" si="0"/>
        <v>626910.46515516681</v>
      </c>
      <c r="K35" s="36">
        <f t="shared" si="1"/>
        <v>0</v>
      </c>
    </row>
    <row r="36" spans="1:11" x14ac:dyDescent="0.25">
      <c r="A36" s="1" t="s">
        <v>326</v>
      </c>
      <c r="B36" s="5" t="s">
        <v>112</v>
      </c>
      <c r="C36" s="2" t="s">
        <v>143</v>
      </c>
      <c r="D36" s="44">
        <f>Sheet1!$K$1118</f>
        <v>498882.2</v>
      </c>
      <c r="E36" s="3">
        <f>Sheet1!$C$1144</f>
        <v>7913</v>
      </c>
      <c r="F36" s="4">
        <f>Sheet1!$E$1144</f>
        <v>2419</v>
      </c>
      <c r="G36" s="3">
        <f>Sheet1!$G$1144</f>
        <v>18065.859003869802</v>
      </c>
      <c r="H36" s="4">
        <f>Sheet1!$I$1144</f>
        <v>0</v>
      </c>
      <c r="I36" s="44">
        <f>Sheet1!$K$1146</f>
        <v>527280.05900386977</v>
      </c>
      <c r="J36" s="36">
        <f t="shared" si="0"/>
        <v>527280.05900386977</v>
      </c>
      <c r="K36" s="36">
        <f t="shared" si="1"/>
        <v>0</v>
      </c>
    </row>
    <row r="37" spans="1:11" x14ac:dyDescent="0.25">
      <c r="A37" s="1" t="s">
        <v>327</v>
      </c>
      <c r="B37" s="5" t="s">
        <v>128</v>
      </c>
      <c r="C37" s="2" t="s">
        <v>158</v>
      </c>
      <c r="D37" s="78">
        <f>Sheet1!$K$1161</f>
        <v>111930.7</v>
      </c>
      <c r="E37" s="3">
        <f>Sheet1!$C$1187</f>
        <v>7825</v>
      </c>
      <c r="F37" s="4">
        <f>Sheet1!$E$1187</f>
        <v>2395</v>
      </c>
      <c r="G37" s="3">
        <f>Sheet1!$G$1187</f>
        <v>4165.2283273706389</v>
      </c>
      <c r="H37" s="4">
        <f>Sheet1!$I$1187</f>
        <v>0</v>
      </c>
      <c r="I37" s="44">
        <f>Sheet1!$K$1189</f>
        <v>126315.92832737064</v>
      </c>
      <c r="J37" s="36">
        <f t="shared" si="0"/>
        <v>126315.92832737064</v>
      </c>
      <c r="K37" s="36">
        <f t="shared" si="1"/>
        <v>0</v>
      </c>
    </row>
    <row r="38" spans="1:11" x14ac:dyDescent="0.25">
      <c r="A38" s="1" t="s">
        <v>328</v>
      </c>
      <c r="B38" s="5" t="s">
        <v>305</v>
      </c>
      <c r="C38" s="2" t="s">
        <v>306</v>
      </c>
      <c r="D38" s="44">
        <f>Sheet1!$K$1204</f>
        <v>42440</v>
      </c>
      <c r="E38" s="3">
        <f>Sheet1!$C$1210</f>
        <v>0</v>
      </c>
      <c r="F38" s="4">
        <f>Sheet1!$E$1210</f>
        <v>0</v>
      </c>
      <c r="G38" s="3">
        <f>Sheet1!$G$1210</f>
        <v>0</v>
      </c>
      <c r="H38" s="4">
        <f>Sheet1!$I$1210</f>
        <v>0</v>
      </c>
      <c r="I38" s="44">
        <f>Sheet1!$K$1212</f>
        <v>42440</v>
      </c>
      <c r="J38" s="36">
        <f t="shared" si="0"/>
        <v>42440</v>
      </c>
      <c r="K38" s="36">
        <f t="shared" si="1"/>
        <v>0</v>
      </c>
    </row>
    <row r="39" spans="1:11" x14ac:dyDescent="0.25">
      <c r="A39" s="1" t="s">
        <v>329</v>
      </c>
      <c r="B39" s="5" t="s">
        <v>113</v>
      </c>
      <c r="C39" s="2" t="s">
        <v>144</v>
      </c>
      <c r="D39" s="44">
        <f>Sheet1!$K$1228</f>
        <v>329318.81</v>
      </c>
      <c r="E39" s="3">
        <f>Sheet1!$C$1254</f>
        <v>6835</v>
      </c>
      <c r="F39" s="4">
        <f>Sheet1!$E$1254</f>
        <v>2092</v>
      </c>
      <c r="G39" s="3">
        <f>Sheet1!$G$1254</f>
        <v>9089.1396216787871</v>
      </c>
      <c r="H39" s="4">
        <f>Sheet1!$I$1254</f>
        <v>100000</v>
      </c>
      <c r="I39" s="44">
        <f>Sheet1!$K$1256</f>
        <v>247334.9496216788</v>
      </c>
      <c r="J39" s="36">
        <f t="shared" si="0"/>
        <v>247334.9496216788</v>
      </c>
      <c r="K39" s="36">
        <f t="shared" si="1"/>
        <v>0</v>
      </c>
    </row>
    <row r="40" spans="1:11" x14ac:dyDescent="0.25">
      <c r="A40" s="1" t="s">
        <v>330</v>
      </c>
      <c r="B40" s="5" t="s">
        <v>114</v>
      </c>
      <c r="C40" s="2" t="s">
        <v>145</v>
      </c>
      <c r="D40" s="44">
        <f>Sheet1!$K$1271</f>
        <v>234345</v>
      </c>
      <c r="E40" s="3">
        <f>Sheet1!$C$1297</f>
        <v>8710</v>
      </c>
      <c r="F40" s="4">
        <f>Sheet1!$E$1297</f>
        <v>2665</v>
      </c>
      <c r="G40" s="3">
        <f>Sheet1!$G$1297</f>
        <v>7148.635282744508</v>
      </c>
      <c r="H40" s="4">
        <f>Sheet1!$I$1297</f>
        <v>50000</v>
      </c>
      <c r="I40" s="44">
        <f>Sheet1!$K$1299</f>
        <v>202868.63528274451</v>
      </c>
      <c r="J40" s="36">
        <f t="shared" si="0"/>
        <v>202868.63528274451</v>
      </c>
      <c r="K40" s="36">
        <f t="shared" si="1"/>
        <v>0</v>
      </c>
    </row>
    <row r="41" spans="1:11" x14ac:dyDescent="0.25">
      <c r="A41" s="1" t="s">
        <v>331</v>
      </c>
      <c r="B41" s="5" t="s">
        <v>115</v>
      </c>
      <c r="C41" s="2" t="s">
        <v>20</v>
      </c>
      <c r="D41" s="44">
        <f>Sheet1!$K$1314</f>
        <v>176970.83000000002</v>
      </c>
      <c r="E41" s="3">
        <f>Sheet1!$C$1340</f>
        <v>6340</v>
      </c>
      <c r="F41" s="4">
        <f>Sheet1!$E$1340</f>
        <v>1937</v>
      </c>
      <c r="G41" s="3">
        <f>Sheet1!$G$1340</f>
        <v>6475.4172260665464</v>
      </c>
      <c r="H41" s="4">
        <f>Sheet1!$I$1340</f>
        <v>0</v>
      </c>
      <c r="I41" s="44">
        <f>Sheet1!$K$1342</f>
        <v>191723.24722606654</v>
      </c>
      <c r="J41" s="36">
        <f t="shared" si="0"/>
        <v>191723.24722606657</v>
      </c>
      <c r="K41" s="36">
        <f t="shared" si="1"/>
        <v>0</v>
      </c>
    </row>
    <row r="42" spans="1:11" x14ac:dyDescent="0.25">
      <c r="A42" s="1" t="s">
        <v>75</v>
      </c>
      <c r="B42" s="5" t="s">
        <v>116</v>
      </c>
      <c r="C42" s="2" t="s">
        <v>146</v>
      </c>
      <c r="D42" s="44">
        <f>Sheet1!K1359</f>
        <v>97133.540000000008</v>
      </c>
      <c r="E42" s="3">
        <f>Sheet1!C1370</f>
        <v>0</v>
      </c>
      <c r="F42" s="4">
        <f>Sheet1!E1370</f>
        <v>0</v>
      </c>
      <c r="G42" s="3">
        <f>Sheet1!G1370</f>
        <v>1980.932023795139</v>
      </c>
      <c r="H42" s="4">
        <f>Sheet1!$I$1363</f>
        <v>0</v>
      </c>
      <c r="I42" s="44">
        <f>Sheet1!K1372</f>
        <v>0.47202379514055792</v>
      </c>
      <c r="J42" s="36">
        <f t="shared" si="0"/>
        <v>99114.472023795141</v>
      </c>
      <c r="K42" s="36">
        <f t="shared" si="1"/>
        <v>-99114</v>
      </c>
    </row>
    <row r="43" spans="1:11" x14ac:dyDescent="0.25">
      <c r="A43" s="1" t="s">
        <v>76</v>
      </c>
      <c r="B43" s="5" t="s">
        <v>117</v>
      </c>
      <c r="C43" s="2" t="s">
        <v>147</v>
      </c>
      <c r="D43" s="44">
        <f>Sheet1!K1389</f>
        <v>119631.75</v>
      </c>
      <c r="E43" s="3">
        <f>Sheet1!C1415</f>
        <v>5200</v>
      </c>
      <c r="F43" s="4">
        <f>Sheet1!E1415</f>
        <v>1590</v>
      </c>
      <c r="G43" s="3">
        <f>Sheet1!G1415</f>
        <v>4394.283497256205</v>
      </c>
      <c r="H43" s="4">
        <f>Sheet1!$I$1393</f>
        <v>0</v>
      </c>
      <c r="I43" s="44">
        <f>Sheet1!K1417</f>
        <v>130816.03349725618</v>
      </c>
      <c r="J43" s="36">
        <f t="shared" si="0"/>
        <v>130816.0334972562</v>
      </c>
      <c r="K43" s="36">
        <f t="shared" si="1"/>
        <v>0</v>
      </c>
    </row>
    <row r="44" spans="1:11" x14ac:dyDescent="0.25">
      <c r="A44" s="1" t="s">
        <v>77</v>
      </c>
      <c r="B44" s="5" t="s">
        <v>118</v>
      </c>
      <c r="C44" s="2" t="s">
        <v>148</v>
      </c>
      <c r="D44" s="44">
        <f>Sheet1!K1432</f>
        <v>95608.959999999992</v>
      </c>
      <c r="E44" s="3">
        <f>Sheet1!C1458</f>
        <v>2587</v>
      </c>
      <c r="F44" s="4">
        <f>Sheet1!E1458</f>
        <v>656</v>
      </c>
      <c r="G44" s="3">
        <f>Sheet1!G1458</f>
        <v>3509.8048461195708</v>
      </c>
      <c r="H44" s="4">
        <f>Sheet1!$I$1436</f>
        <v>0</v>
      </c>
      <c r="I44" s="44">
        <f>Sheet1!K1460</f>
        <v>102361.76484611956</v>
      </c>
      <c r="J44" s="36">
        <f t="shared" si="0"/>
        <v>102361.76484611956</v>
      </c>
      <c r="K44" s="36">
        <f t="shared" si="1"/>
        <v>0</v>
      </c>
    </row>
    <row r="45" spans="1:11" x14ac:dyDescent="0.25">
      <c r="A45" s="1" t="s">
        <v>78</v>
      </c>
      <c r="B45" s="5" t="s">
        <v>119</v>
      </c>
      <c r="C45" s="2" t="s">
        <v>332</v>
      </c>
      <c r="D45" s="44">
        <f>Sheet1!K1481</f>
        <v>39507.17</v>
      </c>
      <c r="E45" s="3">
        <f>Sheet1!C1507</f>
        <v>4743</v>
      </c>
      <c r="F45" s="4">
        <f>Sheet1!E1507</f>
        <v>1450</v>
      </c>
      <c r="G45" s="3">
        <f>Sheet1!G1507</f>
        <v>1506.9296967850207</v>
      </c>
      <c r="H45" s="4">
        <f>Sheet1!$I$1485</f>
        <v>0</v>
      </c>
      <c r="I45" s="44">
        <f>Sheet1!K1509</f>
        <v>47207.099696785022</v>
      </c>
      <c r="J45" s="36">
        <f t="shared" si="0"/>
        <v>47207.099696785022</v>
      </c>
      <c r="K45" s="36">
        <f t="shared" si="1"/>
        <v>0</v>
      </c>
    </row>
    <row r="46" spans="1:11" x14ac:dyDescent="0.25">
      <c r="A46" s="1" t="s">
        <v>79</v>
      </c>
      <c r="B46" s="5" t="s">
        <v>120</v>
      </c>
      <c r="C46" s="2" t="s">
        <v>149</v>
      </c>
      <c r="D46" s="44">
        <f>Sheet1!K1525</f>
        <v>49947</v>
      </c>
      <c r="E46" s="3">
        <f>Sheet1!C1551</f>
        <v>5412</v>
      </c>
      <c r="F46" s="4">
        <f>Sheet1!E1551</f>
        <v>1657</v>
      </c>
      <c r="G46" s="3">
        <f>Sheet1!G1551</f>
        <v>1893.404964109196</v>
      </c>
      <c r="H46" s="4">
        <f>Sheet1!$I$1529</f>
        <v>0</v>
      </c>
      <c r="I46" s="44">
        <f>Sheet1!K1553</f>
        <v>58909.404964109199</v>
      </c>
      <c r="J46" s="36">
        <f t="shared" si="0"/>
        <v>58909.404964109199</v>
      </c>
      <c r="K46" s="36">
        <f t="shared" si="1"/>
        <v>0</v>
      </c>
    </row>
    <row r="47" spans="1:11" x14ac:dyDescent="0.25">
      <c r="A47" s="1" t="s">
        <v>80</v>
      </c>
      <c r="B47" s="5" t="s">
        <v>121</v>
      </c>
      <c r="C47" s="2" t="s">
        <v>150</v>
      </c>
      <c r="D47" s="44">
        <f>Sheet1!K1572</f>
        <v>12835</v>
      </c>
      <c r="E47" s="3">
        <f>Sheet1!C1598</f>
        <v>4730</v>
      </c>
      <c r="F47" s="4">
        <f>Sheet1!E1598</f>
        <v>1445</v>
      </c>
      <c r="G47" s="3">
        <f>Sheet1!G1598</f>
        <v>549.15948501042533</v>
      </c>
      <c r="H47" s="4">
        <f>Sheet1!$I$1576</f>
        <v>0</v>
      </c>
      <c r="I47" s="44">
        <f>Sheet1!K1600</f>
        <v>19559.159485010427</v>
      </c>
      <c r="J47" s="36">
        <f t="shared" si="0"/>
        <v>19559.159485010427</v>
      </c>
      <c r="K47" s="36">
        <f t="shared" si="1"/>
        <v>0</v>
      </c>
    </row>
    <row r="48" spans="1:11" x14ac:dyDescent="0.25">
      <c r="A48" s="1" t="s">
        <v>81</v>
      </c>
      <c r="B48" s="5" t="s">
        <v>65</v>
      </c>
      <c r="C48" s="2" t="s">
        <v>58</v>
      </c>
      <c r="D48" s="44">
        <f>Sheet1!K1615</f>
        <v>58541.54</v>
      </c>
      <c r="E48" s="3">
        <f>Sheet1!C1641</f>
        <v>4675</v>
      </c>
      <c r="F48" s="4">
        <f>Sheet1!E1641</f>
        <v>1429</v>
      </c>
      <c r="G48" s="3">
        <f>Sheet1!G1641</f>
        <v>5590.5156465427181</v>
      </c>
      <c r="H48" s="4">
        <f>Sheet1!$I$1619</f>
        <v>0</v>
      </c>
      <c r="I48" s="44">
        <f>Sheet1!K1643</f>
        <v>70236.055646542722</v>
      </c>
      <c r="J48" s="36">
        <f t="shared" si="0"/>
        <v>70236.055646542722</v>
      </c>
      <c r="K48" s="36">
        <f t="shared" si="1"/>
        <v>0</v>
      </c>
    </row>
    <row r="49" spans="1:11" x14ac:dyDescent="0.25">
      <c r="A49" s="1" t="s">
        <v>82</v>
      </c>
      <c r="B49" s="5" t="s">
        <v>66</v>
      </c>
      <c r="C49" s="2" t="s">
        <v>59</v>
      </c>
      <c r="D49" s="44">
        <f>Sheet1!K1658</f>
        <v>58326</v>
      </c>
      <c r="E49" s="3">
        <f>Sheet1!C1684</f>
        <v>5508</v>
      </c>
      <c r="F49" s="4">
        <f>Sheet1!E1684</f>
        <v>1684</v>
      </c>
      <c r="G49" s="3">
        <f>Sheet1!G1684</f>
        <v>2196.8469512790552</v>
      </c>
      <c r="H49" s="4">
        <f>Sheet1!$I$1662</f>
        <v>0</v>
      </c>
      <c r="I49" s="44">
        <f>Sheet1!K1686</f>
        <v>67714.846951279062</v>
      </c>
      <c r="J49" s="36">
        <f t="shared" si="0"/>
        <v>67714.846951279062</v>
      </c>
      <c r="K49" s="36">
        <f t="shared" si="1"/>
        <v>0</v>
      </c>
    </row>
    <row r="50" spans="1:11" x14ac:dyDescent="0.25">
      <c r="A50" s="1" t="s">
        <v>83</v>
      </c>
      <c r="B50" s="5" t="s">
        <v>25</v>
      </c>
      <c r="C50" s="2" t="s">
        <v>26</v>
      </c>
      <c r="D50" s="44">
        <f>Sheet1!K1702</f>
        <v>57640.69</v>
      </c>
      <c r="E50" s="3">
        <f>Sheet1!C1728</f>
        <v>5508</v>
      </c>
      <c r="F50" s="4">
        <f>Sheet1!E1728</f>
        <v>1684</v>
      </c>
      <c r="G50" s="3">
        <f>Sheet1!G1728</f>
        <v>1995.1459331327444</v>
      </c>
      <c r="H50" s="4">
        <f>Sheet1!$I$1706</f>
        <v>0</v>
      </c>
      <c r="I50" s="44">
        <f>Sheet1!K1730</f>
        <v>41827.835933132737</v>
      </c>
      <c r="J50" s="36">
        <f t="shared" si="0"/>
        <v>66827.835933132752</v>
      </c>
      <c r="K50" s="36">
        <f t="shared" si="1"/>
        <v>-25000.000000000015</v>
      </c>
    </row>
    <row r="51" spans="1:11" x14ac:dyDescent="0.25">
      <c r="A51" s="1" t="s">
        <v>84</v>
      </c>
      <c r="B51" s="5" t="s">
        <v>133</v>
      </c>
      <c r="C51" s="2" t="s">
        <v>163</v>
      </c>
      <c r="D51" s="44">
        <f>Sheet1!K1745</f>
        <v>52978.53</v>
      </c>
      <c r="E51" s="3">
        <f>Sheet1!C1771</f>
        <v>5508</v>
      </c>
      <c r="F51" s="4">
        <f>Sheet1!E1771</f>
        <v>1684</v>
      </c>
      <c r="G51" s="3">
        <f>Sheet1!G1771</f>
        <v>2004.7552978567323</v>
      </c>
      <c r="H51" s="4">
        <f>Sheet1!$I$1749</f>
        <v>0</v>
      </c>
      <c r="I51" s="44">
        <f>Sheet1!K1773</f>
        <v>62175.285297856732</v>
      </c>
      <c r="J51" s="36">
        <f t="shared" si="0"/>
        <v>62175.285297856732</v>
      </c>
      <c r="K51" s="36">
        <f t="shared" si="1"/>
        <v>0</v>
      </c>
    </row>
    <row r="52" spans="1:11" x14ac:dyDescent="0.25">
      <c r="A52" s="1" t="s">
        <v>85</v>
      </c>
      <c r="B52" s="5" t="s">
        <v>127</v>
      </c>
      <c r="C52" s="2" t="s">
        <v>157</v>
      </c>
      <c r="D52" s="78">
        <f>Sheet1!K1792</f>
        <v>38904.160000000003</v>
      </c>
      <c r="E52" s="3">
        <f>Sheet1!C1805</f>
        <v>4435</v>
      </c>
      <c r="F52" s="4">
        <f>Sheet1!E1805</f>
        <v>1356</v>
      </c>
      <c r="G52" s="3">
        <f>Sheet1!G1805</f>
        <v>1493.4768091051678</v>
      </c>
      <c r="H52" s="4">
        <f>Sheet1!$I$1826</f>
        <v>0</v>
      </c>
      <c r="I52" s="44">
        <f>Sheet1!K1807</f>
        <v>46188.63680910517</v>
      </c>
      <c r="J52" s="36">
        <f t="shared" si="0"/>
        <v>46188.63680910517</v>
      </c>
      <c r="K52" s="36">
        <f t="shared" si="1"/>
        <v>0</v>
      </c>
    </row>
    <row r="53" spans="1:11" x14ac:dyDescent="0.25">
      <c r="A53" s="1" t="s">
        <v>86</v>
      </c>
      <c r="B53" s="5" t="s">
        <v>307</v>
      </c>
      <c r="C53" s="2" t="s">
        <v>308</v>
      </c>
      <c r="D53" s="44">
        <f>Sheet1!K1822</f>
        <v>11400.869999999999</v>
      </c>
      <c r="E53" s="3">
        <f>Sheet1!C1848</f>
        <v>5508</v>
      </c>
      <c r="F53" s="4">
        <f>Sheet1!E1848</f>
        <v>1684</v>
      </c>
      <c r="G53" s="3">
        <f>Sheet1!G1848</f>
        <v>511.20386982980256</v>
      </c>
      <c r="H53" s="4">
        <f>Sheet1!I1850</f>
        <v>0</v>
      </c>
      <c r="I53" s="44">
        <f>Sheet1!K1850</f>
        <v>19104.073869829801</v>
      </c>
      <c r="J53" s="36">
        <f t="shared" si="0"/>
        <v>19104.073869829801</v>
      </c>
      <c r="K53" s="36">
        <f t="shared" si="1"/>
        <v>0</v>
      </c>
    </row>
    <row r="54" spans="1:11" x14ac:dyDescent="0.25">
      <c r="A54" s="1" t="s">
        <v>87</v>
      </c>
      <c r="B54" s="5" t="s">
        <v>122</v>
      </c>
      <c r="C54" s="2" t="s">
        <v>151</v>
      </c>
      <c r="D54" s="44">
        <f>Sheet1!K1866</f>
        <v>8292.4699999999993</v>
      </c>
      <c r="E54" s="3">
        <f>Sheet1!C1892</f>
        <v>5410</v>
      </c>
      <c r="F54" s="4">
        <f>Sheet1!E1892</f>
        <v>1605</v>
      </c>
      <c r="G54" s="3">
        <f>Sheet1!G1892</f>
        <v>395.75606521989909</v>
      </c>
      <c r="H54" s="4">
        <f>Sheet1!I1894</f>
        <v>0</v>
      </c>
      <c r="I54" s="44">
        <f>Sheet1!K1894</f>
        <v>15703.226065219898</v>
      </c>
      <c r="J54" s="36">
        <f t="shared" si="0"/>
        <v>15703.226065219898</v>
      </c>
      <c r="K54" s="36">
        <f t="shared" si="1"/>
        <v>0</v>
      </c>
    </row>
    <row r="55" spans="1:11" x14ac:dyDescent="0.25">
      <c r="A55" s="1" t="s">
        <v>88</v>
      </c>
      <c r="B55" s="5" t="s">
        <v>67</v>
      </c>
      <c r="C55" s="2" t="s">
        <v>60</v>
      </c>
      <c r="D55" s="44">
        <f>Sheet1!K1914</f>
        <v>26004.720000000001</v>
      </c>
      <c r="E55" s="3">
        <f>Sheet1!C1940</f>
        <v>5478</v>
      </c>
      <c r="F55" s="4">
        <f>Sheet1!E1940</f>
        <v>1651</v>
      </c>
      <c r="G55" s="3">
        <f>Sheet1!G1940</f>
        <v>1034.3904640422388</v>
      </c>
      <c r="H55" s="4">
        <f>Sheet1!$I$1916</f>
        <v>0</v>
      </c>
      <c r="I55" s="44">
        <f>Sheet1!K1942</f>
        <v>34168.110464042242</v>
      </c>
      <c r="J55" s="36">
        <f t="shared" si="0"/>
        <v>34168.110464042242</v>
      </c>
      <c r="K55" s="36">
        <f t="shared" si="1"/>
        <v>0</v>
      </c>
    </row>
    <row r="56" spans="1:11" x14ac:dyDescent="0.25">
      <c r="A56" s="1" t="s">
        <v>89</v>
      </c>
      <c r="B56" s="5" t="s">
        <v>131</v>
      </c>
      <c r="C56" s="2" t="s">
        <v>161</v>
      </c>
      <c r="D56" s="44">
        <f>Sheet1!K1964</f>
        <v>22179.41</v>
      </c>
      <c r="E56" s="3">
        <f>Sheet1!C1984</f>
        <v>0</v>
      </c>
      <c r="F56" s="4">
        <f>Sheet1!E1984</f>
        <v>0</v>
      </c>
      <c r="G56" s="3">
        <f>Sheet1!G1984</f>
        <v>0</v>
      </c>
      <c r="H56" s="4">
        <f>Sheet1!$I$1966</f>
        <v>0</v>
      </c>
      <c r="I56" s="44">
        <f>Sheet1!K1986</f>
        <v>22179.41</v>
      </c>
      <c r="J56" s="36">
        <f t="shared" si="0"/>
        <v>22179.41</v>
      </c>
      <c r="K56" s="36">
        <f t="shared" si="1"/>
        <v>0</v>
      </c>
    </row>
    <row r="57" spans="1:11" x14ac:dyDescent="0.25">
      <c r="A57" s="1" t="s">
        <v>90</v>
      </c>
      <c r="B57" s="5" t="s">
        <v>68</v>
      </c>
      <c r="C57" s="2" t="s">
        <v>71</v>
      </c>
      <c r="D57" s="78">
        <f>Sheet1!K2001</f>
        <v>13876</v>
      </c>
      <c r="E57" s="3">
        <f>Sheet1!C2014</f>
        <v>0</v>
      </c>
      <c r="F57" s="4">
        <f>Sheet1!E2014</f>
        <v>0</v>
      </c>
      <c r="G57" s="3">
        <f>Sheet1!G2014</f>
        <v>0</v>
      </c>
      <c r="H57" s="4">
        <f>Sheet1!I2016</f>
        <v>0</v>
      </c>
      <c r="I57" s="44">
        <f>Sheet1!K2016</f>
        <v>13876</v>
      </c>
      <c r="J57" s="36">
        <f t="shared" si="0"/>
        <v>13876</v>
      </c>
      <c r="K57" s="36">
        <f t="shared" si="1"/>
        <v>0</v>
      </c>
    </row>
    <row r="58" spans="1:11" x14ac:dyDescent="0.25">
      <c r="A58" s="1" t="s">
        <v>91</v>
      </c>
      <c r="B58" s="5" t="s">
        <v>69</v>
      </c>
      <c r="C58" s="2" t="s">
        <v>61</v>
      </c>
      <c r="D58" s="44">
        <f>Sheet1!K2033</f>
        <v>11549.8</v>
      </c>
      <c r="E58" s="3">
        <f>Sheet1!C2045</f>
        <v>0</v>
      </c>
      <c r="F58" s="4">
        <f>Sheet1!E2045</f>
        <v>0</v>
      </c>
      <c r="G58" s="3">
        <f>Sheet1!G2045</f>
        <v>0</v>
      </c>
      <c r="H58" s="4">
        <f>Sheet1!$I$2035</f>
        <v>0</v>
      </c>
      <c r="I58" s="44">
        <f>Sheet1!K2047</f>
        <v>11549.8</v>
      </c>
      <c r="J58" s="36">
        <f t="shared" si="0"/>
        <v>11549.8</v>
      </c>
      <c r="K58" s="36">
        <f t="shared" si="1"/>
        <v>0</v>
      </c>
    </row>
    <row r="59" spans="1:11" x14ac:dyDescent="0.25">
      <c r="A59" s="1" t="s">
        <v>92</v>
      </c>
      <c r="B59" s="5" t="s">
        <v>132</v>
      </c>
      <c r="C59" s="2" t="s">
        <v>333</v>
      </c>
      <c r="D59" s="78">
        <f>Sheet1!K2065</f>
        <v>3136.92</v>
      </c>
      <c r="E59" s="3">
        <f>Sheet1!C2073</f>
        <v>0</v>
      </c>
      <c r="F59" s="4">
        <f>Sheet1!E2073</f>
        <v>0</v>
      </c>
      <c r="G59" s="3">
        <f>Sheet1!G2073</f>
        <v>0</v>
      </c>
      <c r="H59" s="4">
        <f>Sheet1!$I$2067</f>
        <v>0</v>
      </c>
      <c r="I59" s="44">
        <f>Sheet1!K2075</f>
        <v>3136.92</v>
      </c>
      <c r="J59" s="36">
        <f t="shared" si="0"/>
        <v>3136.92</v>
      </c>
      <c r="K59" s="36">
        <f t="shared" si="1"/>
        <v>0</v>
      </c>
    </row>
    <row r="60" spans="1:11" x14ac:dyDescent="0.25">
      <c r="A60" s="1" t="s">
        <v>93</v>
      </c>
      <c r="B60" s="5" t="s">
        <v>124</v>
      </c>
      <c r="C60" s="2" t="s">
        <v>153</v>
      </c>
      <c r="D60" s="44">
        <f>Sheet1!K2090</f>
        <v>106625.2</v>
      </c>
      <c r="E60" s="3">
        <f>Sheet1!C2116</f>
        <v>6534</v>
      </c>
      <c r="F60" s="4">
        <f>Sheet1!E2116</f>
        <v>1997</v>
      </c>
      <c r="G60" s="3">
        <f>Sheet1!G2116</f>
        <v>3948.5921506637233</v>
      </c>
      <c r="H60" s="4">
        <f>Sheet1!$I$2092</f>
        <v>0</v>
      </c>
      <c r="I60" s="44">
        <f>Sheet1!K2118</f>
        <v>119104.79215066372</v>
      </c>
      <c r="J60" s="36">
        <f t="shared" si="0"/>
        <v>119104.79215066372</v>
      </c>
      <c r="K60" s="36">
        <f t="shared" si="1"/>
        <v>0</v>
      </c>
    </row>
    <row r="61" spans="1:11" x14ac:dyDescent="0.25">
      <c r="A61" s="1" t="s">
        <v>94</v>
      </c>
      <c r="B61" s="5" t="s">
        <v>129</v>
      </c>
      <c r="C61" s="2" t="s">
        <v>159</v>
      </c>
      <c r="D61" s="44">
        <f>Sheet1!K2135</f>
        <v>34350.770000000004</v>
      </c>
      <c r="E61" s="3">
        <f>Sheet1!C2161</f>
        <v>6765</v>
      </c>
      <c r="F61" s="4">
        <f>Sheet1!E2161</f>
        <v>2067</v>
      </c>
      <c r="G61" s="3">
        <f>Sheet1!G2161</f>
        <v>1358.7939553996791</v>
      </c>
      <c r="H61" s="4">
        <f>Sheet1!I2161</f>
        <v>0</v>
      </c>
      <c r="I61" s="44">
        <f>Sheet1!K2163</f>
        <v>44541.563955399681</v>
      </c>
      <c r="J61" s="36">
        <f t="shared" si="0"/>
        <v>44541.563955399681</v>
      </c>
      <c r="K61" s="36">
        <f t="shared" si="1"/>
        <v>0</v>
      </c>
    </row>
    <row r="62" spans="1:11" x14ac:dyDescent="0.25">
      <c r="A62" s="1" t="s">
        <v>95</v>
      </c>
      <c r="B62" s="5" t="s">
        <v>125</v>
      </c>
      <c r="C62" s="2" t="s">
        <v>155</v>
      </c>
      <c r="D62" s="78">
        <f>Sheet1!K2180</f>
        <v>84983.7</v>
      </c>
      <c r="E62" s="3">
        <f>Sheet1!C2206</f>
        <v>5522</v>
      </c>
      <c r="F62" s="4">
        <f>Sheet1!E2206</f>
        <v>1689</v>
      </c>
      <c r="G62" s="3">
        <f>Sheet1!G2206</f>
        <v>3154.7079800517508</v>
      </c>
      <c r="H62" s="4">
        <f>Sheet1!$I$2182</f>
        <v>0</v>
      </c>
      <c r="I62" s="44">
        <f>Sheet1!K2208</f>
        <v>95349.40798005175</v>
      </c>
      <c r="J62" s="36">
        <f>Sheet1!K2208</f>
        <v>95349.40798005175</v>
      </c>
      <c r="K62" s="36">
        <f t="shared" si="1"/>
        <v>0</v>
      </c>
    </row>
    <row r="63" spans="1:11" x14ac:dyDescent="0.25">
      <c r="A63" s="1" t="s">
        <v>96</v>
      </c>
      <c r="B63" s="5" t="s">
        <v>126</v>
      </c>
      <c r="C63" s="2" t="s">
        <v>156</v>
      </c>
      <c r="D63" s="44">
        <f>Sheet1!K2224</f>
        <v>95326.99</v>
      </c>
      <c r="E63" s="3">
        <f>Sheet1!C2250</f>
        <v>7152</v>
      </c>
      <c r="F63" s="4">
        <f>Sheet1!E2250</f>
        <v>2185</v>
      </c>
      <c r="G63" s="3">
        <f>Sheet1!G2250</f>
        <v>3556.3135477953811</v>
      </c>
      <c r="H63" s="4">
        <f>Sheet1!$I$2226</f>
        <v>0</v>
      </c>
      <c r="I63" s="44">
        <f>Sheet1!K2252</f>
        <v>108220.30354779538</v>
      </c>
      <c r="J63" s="36">
        <f t="shared" si="0"/>
        <v>108220.30354779538</v>
      </c>
      <c r="K63" s="36">
        <f>I63-J63</f>
        <v>0</v>
      </c>
    </row>
    <row r="64" spans="1:11" x14ac:dyDescent="0.25">
      <c r="A64" s="1" t="s">
        <v>97</v>
      </c>
      <c r="B64" s="5" t="s">
        <v>377</v>
      </c>
      <c r="C64" s="2" t="s">
        <v>378</v>
      </c>
      <c r="D64" s="78">
        <v>7171</v>
      </c>
      <c r="E64" s="3">
        <f>Sheet1!C2024</f>
        <v>0</v>
      </c>
      <c r="F64" s="4">
        <f>Sheet1!E2024</f>
        <v>0</v>
      </c>
      <c r="G64" s="3">
        <f>Sheet1!G2024</f>
        <v>0</v>
      </c>
      <c r="H64" s="4">
        <f>Sheet1!I2026</f>
        <v>0</v>
      </c>
      <c r="I64" s="44">
        <f>D64</f>
        <v>7171</v>
      </c>
      <c r="J64" s="36">
        <f t="shared" ref="J64:J74" si="2">D64+E64+F64+G64-H64</f>
        <v>7171</v>
      </c>
      <c r="K64" s="36">
        <f t="shared" ref="K64:K72" si="3">I64-J64</f>
        <v>0</v>
      </c>
    </row>
    <row r="65" spans="1:12" x14ac:dyDescent="0.25">
      <c r="A65" s="1" t="s">
        <v>98</v>
      </c>
      <c r="B65" s="5" t="s">
        <v>379</v>
      </c>
      <c r="C65" s="2" t="s">
        <v>380</v>
      </c>
      <c r="D65" s="78">
        <f>8285-5702</f>
        <v>2583</v>
      </c>
      <c r="E65" s="3">
        <f>Sheet1!C2025</f>
        <v>0</v>
      </c>
      <c r="F65" s="4">
        <f>Sheet1!E2025</f>
        <v>0</v>
      </c>
      <c r="G65" s="3">
        <f>Sheet1!G2025</f>
        <v>0</v>
      </c>
      <c r="H65" s="4">
        <f>Sheet1!I2027</f>
        <v>0</v>
      </c>
      <c r="I65" s="44">
        <f t="shared" ref="I65:I70" si="4">D65</f>
        <v>2583</v>
      </c>
      <c r="J65" s="36">
        <f t="shared" si="2"/>
        <v>2583</v>
      </c>
      <c r="K65" s="36">
        <f t="shared" si="3"/>
        <v>0</v>
      </c>
    </row>
    <row r="66" spans="1:12" x14ac:dyDescent="0.25">
      <c r="A66" s="1" t="s">
        <v>99</v>
      </c>
      <c r="B66" s="5" t="s">
        <v>386</v>
      </c>
      <c r="C66" s="2" t="s">
        <v>1243</v>
      </c>
      <c r="D66" s="78">
        <v>20092</v>
      </c>
      <c r="E66" s="3">
        <f>Sheet1!C2026</f>
        <v>0</v>
      </c>
      <c r="F66" s="4">
        <f>Sheet1!E2026</f>
        <v>0</v>
      </c>
      <c r="G66" s="3">
        <f>Sheet1!G2026</f>
        <v>0</v>
      </c>
      <c r="H66" s="4">
        <f>Sheet1!I2028</f>
        <v>0</v>
      </c>
      <c r="I66" s="44">
        <f t="shared" si="4"/>
        <v>20092</v>
      </c>
      <c r="J66" s="36">
        <f t="shared" si="2"/>
        <v>20092</v>
      </c>
      <c r="K66" s="36">
        <f t="shared" si="3"/>
        <v>0</v>
      </c>
    </row>
    <row r="67" spans="1:12" x14ac:dyDescent="0.25">
      <c r="A67" s="1" t="s">
        <v>100</v>
      </c>
      <c r="B67" s="5" t="s">
        <v>388</v>
      </c>
      <c r="C67" s="2" t="s">
        <v>1244</v>
      </c>
      <c r="D67" s="78">
        <v>7726</v>
      </c>
      <c r="E67" s="3">
        <f>Sheet1!C2027</f>
        <v>0</v>
      </c>
      <c r="F67" s="4">
        <f>Sheet1!E2027</f>
        <v>0</v>
      </c>
      <c r="G67" s="3">
        <f>Sheet1!G2027</f>
        <v>0</v>
      </c>
      <c r="H67" s="4">
        <v>0</v>
      </c>
      <c r="I67" s="44">
        <f t="shared" si="4"/>
        <v>7726</v>
      </c>
      <c r="J67" s="36">
        <f t="shared" si="2"/>
        <v>7726</v>
      </c>
      <c r="K67" s="36">
        <f t="shared" si="3"/>
        <v>0</v>
      </c>
    </row>
    <row r="68" spans="1:12" x14ac:dyDescent="0.25">
      <c r="A68" s="1" t="s">
        <v>101</v>
      </c>
      <c r="B68" s="5" t="s">
        <v>390</v>
      </c>
      <c r="C68" s="2" t="s">
        <v>391</v>
      </c>
      <c r="D68" s="78">
        <v>16677</v>
      </c>
      <c r="E68" s="3">
        <f>Sheet1!C2028</f>
        <v>0</v>
      </c>
      <c r="F68" s="4">
        <f>Sheet1!E2028</f>
        <v>0</v>
      </c>
      <c r="G68" s="3">
        <f>Sheet1!G2028</f>
        <v>0</v>
      </c>
      <c r="H68" s="4">
        <v>0</v>
      </c>
      <c r="I68" s="44">
        <f t="shared" si="4"/>
        <v>16677</v>
      </c>
      <c r="J68" s="36">
        <f t="shared" si="2"/>
        <v>16677</v>
      </c>
      <c r="K68" s="36">
        <f t="shared" si="3"/>
        <v>0</v>
      </c>
    </row>
    <row r="69" spans="1:12" x14ac:dyDescent="0.25">
      <c r="A69" s="1" t="s">
        <v>102</v>
      </c>
      <c r="B69" s="5"/>
      <c r="C69" s="2" t="s">
        <v>1245</v>
      </c>
      <c r="D69" s="78">
        <v>12448</v>
      </c>
      <c r="E69" s="3">
        <f>Sheet1!C2029</f>
        <v>0</v>
      </c>
      <c r="F69" s="4">
        <v>0</v>
      </c>
      <c r="G69" s="3">
        <v>0</v>
      </c>
      <c r="H69" s="4">
        <v>0</v>
      </c>
      <c r="I69" s="44">
        <f t="shared" si="4"/>
        <v>12448</v>
      </c>
      <c r="J69" s="36">
        <f t="shared" si="2"/>
        <v>12448</v>
      </c>
      <c r="K69" s="36">
        <f t="shared" si="3"/>
        <v>0</v>
      </c>
    </row>
    <row r="70" spans="1:12" x14ac:dyDescent="0.25">
      <c r="A70" s="1" t="s">
        <v>103</v>
      </c>
      <c r="B70" s="5" t="s">
        <v>410</v>
      </c>
      <c r="C70" s="2" t="s">
        <v>411</v>
      </c>
      <c r="D70" s="78">
        <v>15099</v>
      </c>
      <c r="E70" s="3">
        <f>Sheet1!C2030</f>
        <v>0</v>
      </c>
      <c r="F70" s="4">
        <v>0</v>
      </c>
      <c r="G70" s="3">
        <v>0</v>
      </c>
      <c r="H70" s="4">
        <f>Sheet1!I2032</f>
        <v>0</v>
      </c>
      <c r="I70" s="44">
        <f t="shared" si="4"/>
        <v>15099</v>
      </c>
      <c r="J70" s="36">
        <f t="shared" si="2"/>
        <v>15099</v>
      </c>
      <c r="K70" s="36">
        <f t="shared" si="3"/>
        <v>0</v>
      </c>
    </row>
    <row r="71" spans="1:12" x14ac:dyDescent="0.25">
      <c r="A71" s="1" t="s">
        <v>104</v>
      </c>
      <c r="B71" s="5" t="s">
        <v>1248</v>
      </c>
      <c r="C71" s="2" t="s">
        <v>1250</v>
      </c>
      <c r="D71" s="78">
        <v>4149</v>
      </c>
      <c r="E71" s="3">
        <f>Sheet1!C2274</f>
        <v>3272</v>
      </c>
      <c r="F71" s="4">
        <f>Sheet1!E2276</f>
        <v>1964</v>
      </c>
      <c r="G71" s="3">
        <f>Sheet1!G2274</f>
        <v>119.11559687355685</v>
      </c>
      <c r="H71" s="4">
        <f>Sheet1!I2274</f>
        <v>0</v>
      </c>
      <c r="I71" s="44">
        <f>Sheet1!K2276</f>
        <v>8538.9655968735569</v>
      </c>
      <c r="J71" s="36">
        <f t="shared" si="2"/>
        <v>9504.1155968735566</v>
      </c>
      <c r="K71" s="36">
        <f t="shared" si="3"/>
        <v>-965.14999999999964</v>
      </c>
    </row>
    <row r="72" spans="1:12" x14ac:dyDescent="0.25">
      <c r="A72" s="1" t="s">
        <v>368</v>
      </c>
      <c r="B72" s="5" t="s">
        <v>1247</v>
      </c>
      <c r="C72" s="2" t="s">
        <v>1251</v>
      </c>
      <c r="D72" s="78">
        <v>3866</v>
      </c>
      <c r="E72" s="3">
        <f>Sheet1!C2298</f>
        <v>0</v>
      </c>
      <c r="F72" s="4">
        <f>Sheet1!E2298</f>
        <v>0</v>
      </c>
      <c r="G72" s="3">
        <f>Sheet1!G2298</f>
        <v>0</v>
      </c>
      <c r="H72" s="4">
        <f>Sheet1!I2274</f>
        <v>0</v>
      </c>
      <c r="I72" s="44">
        <f>Sheet1!K2300</f>
        <v>3865.6</v>
      </c>
      <c r="J72" s="36">
        <f t="shared" si="2"/>
        <v>3866</v>
      </c>
      <c r="K72" s="36">
        <f t="shared" si="3"/>
        <v>-0.40000000000009095</v>
      </c>
    </row>
    <row r="73" spans="1:12" x14ac:dyDescent="0.25">
      <c r="A73" s="1" t="s">
        <v>369</v>
      </c>
      <c r="B73" s="5" t="s">
        <v>1249</v>
      </c>
      <c r="C73" s="2" t="s">
        <v>1254</v>
      </c>
      <c r="D73" s="78">
        <f>Sheet1!K2313</f>
        <v>1947.72</v>
      </c>
      <c r="E73" s="3">
        <f>Sheet1!C2325</f>
        <v>4134</v>
      </c>
      <c r="F73" s="4">
        <f>Sheet1!E2325</f>
        <v>1264</v>
      </c>
      <c r="G73" s="3">
        <f>Sheet1!G2325</f>
        <v>114.14632003840478</v>
      </c>
      <c r="H73" s="4">
        <f>Sheet1!I2327</f>
        <v>0</v>
      </c>
      <c r="I73" s="44">
        <f>Sheet1!K2327</f>
        <v>7459.8663200384044</v>
      </c>
      <c r="J73" s="36">
        <f t="shared" si="2"/>
        <v>7459.8663200384053</v>
      </c>
      <c r="K73" s="36"/>
    </row>
    <row r="74" spans="1:12" x14ac:dyDescent="0.25">
      <c r="A74" s="1" t="s">
        <v>370</v>
      </c>
      <c r="B74" s="5" t="s">
        <v>1247</v>
      </c>
      <c r="C74" s="2" t="s">
        <v>1253</v>
      </c>
      <c r="D74" s="78">
        <v>1993</v>
      </c>
      <c r="E74" s="3">
        <f>Sheet1!C2357</f>
        <v>6664</v>
      </c>
      <c r="F74" s="4">
        <f>Sheet1!E2357</f>
        <v>1922</v>
      </c>
      <c r="G74" s="3">
        <f>Sheet1!G2357</f>
        <v>167.585325687536</v>
      </c>
      <c r="H74" s="4">
        <f>Sheet1!I2355</f>
        <v>0</v>
      </c>
      <c r="I74" s="44">
        <f>Sheet1!K2357-9</f>
        <v>8744.5853256875362</v>
      </c>
      <c r="J74" s="36">
        <f t="shared" si="2"/>
        <v>10746.585325687536</v>
      </c>
      <c r="K74" s="36"/>
    </row>
    <row r="75" spans="1:12" x14ac:dyDescent="0.25">
      <c r="A75" s="49" t="s">
        <v>31</v>
      </c>
      <c r="B75" s="50" t="s">
        <v>31</v>
      </c>
      <c r="C75" s="51" t="s">
        <v>32</v>
      </c>
      <c r="D75" s="68">
        <f t="shared" ref="D75:J75" si="5">SUM(D10:D74)</f>
        <v>17285683.199999992</v>
      </c>
      <c r="E75" s="68">
        <f t="shared" si="5"/>
        <v>688675</v>
      </c>
      <c r="F75" s="68">
        <f t="shared" si="5"/>
        <v>469418</v>
      </c>
      <c r="G75" s="68">
        <f t="shared" si="5"/>
        <v>603490.73543185741</v>
      </c>
      <c r="H75" s="68">
        <f t="shared" si="5"/>
        <v>2182146</v>
      </c>
      <c r="I75" s="68">
        <f t="shared" si="5"/>
        <v>16913040.38543186</v>
      </c>
      <c r="J75" s="68">
        <f t="shared" si="5"/>
        <v>16865120.935431857</v>
      </c>
      <c r="K75" s="65">
        <f>I75-J75</f>
        <v>47919.45000000298</v>
      </c>
    </row>
    <row r="76" spans="1:12" x14ac:dyDescent="0.25">
      <c r="A76" s="22" t="s">
        <v>414</v>
      </c>
      <c r="B76" s="86" t="s">
        <v>415</v>
      </c>
      <c r="C76" s="73" t="s">
        <v>416</v>
      </c>
      <c r="D76" s="87">
        <v>4469</v>
      </c>
      <c r="E76" s="76">
        <f>[1]Sheet1!$I$1923</f>
        <v>0</v>
      </c>
      <c r="F76" s="76">
        <f>[1]Sheet1!$I$1923</f>
        <v>0</v>
      </c>
      <c r="G76" s="76">
        <f>[1]Sheet1!$I$1923</f>
        <v>0</v>
      </c>
      <c r="H76" s="76">
        <f>[1]Sheet1!$I$1923</f>
        <v>0</v>
      </c>
      <c r="I76" s="44">
        <f t="shared" ref="I76:I139" si="6">D76+E76+F76+G76-H76</f>
        <v>4469</v>
      </c>
    </row>
    <row r="77" spans="1:12" x14ac:dyDescent="0.25">
      <c r="A77" s="1" t="s">
        <v>417</v>
      </c>
      <c r="B77" s="5" t="s">
        <v>418</v>
      </c>
      <c r="C77" s="2" t="s">
        <v>419</v>
      </c>
      <c r="D77" s="76">
        <v>5668</v>
      </c>
      <c r="E77" s="76">
        <f>[1]Sheet1!$I$1923</f>
        <v>0</v>
      </c>
      <c r="F77" s="76">
        <f>[1]Sheet1!$I$1923</f>
        <v>0</v>
      </c>
      <c r="G77" s="76">
        <f>[1]Sheet1!$I$1923</f>
        <v>0</v>
      </c>
      <c r="H77" s="76">
        <f>[1]Sheet1!$I$1923</f>
        <v>0</v>
      </c>
      <c r="I77" s="44">
        <f t="shared" si="6"/>
        <v>5668</v>
      </c>
      <c r="J77" s="77"/>
    </row>
    <row r="78" spans="1:12" x14ac:dyDescent="0.25">
      <c r="A78" s="1" t="s">
        <v>420</v>
      </c>
      <c r="B78" s="5" t="s">
        <v>421</v>
      </c>
      <c r="C78" s="2" t="s">
        <v>422</v>
      </c>
      <c r="D78" s="76">
        <v>3250</v>
      </c>
      <c r="E78" s="76">
        <f>[1]Sheet1!$I$1923</f>
        <v>0</v>
      </c>
      <c r="F78" s="76">
        <f>[1]Sheet1!$I$1923</f>
        <v>0</v>
      </c>
      <c r="G78" s="76">
        <f>[1]Sheet1!$I$1923</f>
        <v>0</v>
      </c>
      <c r="H78" s="76">
        <f>[1]Sheet1!$I$1923</f>
        <v>0</v>
      </c>
      <c r="I78" s="44">
        <f t="shared" si="6"/>
        <v>3250</v>
      </c>
      <c r="J78" s="36"/>
    </row>
    <row r="79" spans="1:12" x14ac:dyDescent="0.25">
      <c r="A79" s="1" t="s">
        <v>423</v>
      </c>
      <c r="B79" s="5" t="s">
        <v>424</v>
      </c>
      <c r="C79" s="2" t="s">
        <v>425</v>
      </c>
      <c r="D79" s="76">
        <v>3250</v>
      </c>
      <c r="E79" s="76">
        <f>[1]Sheet1!$I$1923</f>
        <v>0</v>
      </c>
      <c r="F79" s="76">
        <f>[1]Sheet1!$I$1923</f>
        <v>0</v>
      </c>
      <c r="G79" s="76">
        <f>[1]Sheet1!$I$1923</f>
        <v>0</v>
      </c>
      <c r="H79" s="76">
        <f>[1]Sheet1!$I$1923</f>
        <v>0</v>
      </c>
      <c r="I79" s="44">
        <f t="shared" si="6"/>
        <v>3250</v>
      </c>
      <c r="J79" s="36"/>
      <c r="K79">
        <v>8317</v>
      </c>
      <c r="L79">
        <v>16200</v>
      </c>
    </row>
    <row r="80" spans="1:12" x14ac:dyDescent="0.25">
      <c r="A80" s="1" t="s">
        <v>426</v>
      </c>
      <c r="B80" s="5" t="s">
        <v>427</v>
      </c>
      <c r="C80" s="2" t="s">
        <v>428</v>
      </c>
      <c r="D80" s="76">
        <v>5084</v>
      </c>
      <c r="E80" s="76">
        <f>[1]Sheet1!$I$1923</f>
        <v>0</v>
      </c>
      <c r="F80" s="76">
        <f>[1]Sheet1!$I$1923</f>
        <v>0</v>
      </c>
      <c r="G80" s="76">
        <f>[1]Sheet1!$I$1923</f>
        <v>0</v>
      </c>
      <c r="H80" s="76">
        <f>[1]Sheet1!$I$1923</f>
        <v>0</v>
      </c>
      <c r="I80" s="44">
        <f t="shared" si="6"/>
        <v>5084</v>
      </c>
      <c r="J80" s="36"/>
      <c r="K80">
        <v>16533</v>
      </c>
      <c r="L80">
        <v>7761</v>
      </c>
    </row>
    <row r="81" spans="1:12" x14ac:dyDescent="0.25">
      <c r="A81" s="1" t="s">
        <v>429</v>
      </c>
      <c r="B81" s="5" t="s">
        <v>430</v>
      </c>
      <c r="C81" s="2" t="s">
        <v>431</v>
      </c>
      <c r="D81" s="91">
        <v>16200</v>
      </c>
      <c r="E81" s="76">
        <f>[1]Sheet1!$I$1923</f>
        <v>0</v>
      </c>
      <c r="F81" s="76">
        <f>[1]Sheet1!$I$1923</f>
        <v>0</v>
      </c>
      <c r="G81" s="76">
        <f>[1]Sheet1!$I$1923</f>
        <v>0</v>
      </c>
      <c r="H81" s="76">
        <f>[1]Sheet1!$I$1923</f>
        <v>0</v>
      </c>
      <c r="I81" s="44">
        <f t="shared" si="6"/>
        <v>16200</v>
      </c>
      <c r="J81" s="36"/>
      <c r="K81">
        <v>5702</v>
      </c>
      <c r="L81">
        <v>6567</v>
      </c>
    </row>
    <row r="82" spans="1:12" x14ac:dyDescent="0.25">
      <c r="A82" s="1" t="s">
        <v>432</v>
      </c>
      <c r="B82" s="5" t="s">
        <v>433</v>
      </c>
      <c r="C82" s="2" t="s">
        <v>434</v>
      </c>
      <c r="D82" s="76">
        <v>5322</v>
      </c>
      <c r="E82" s="76">
        <f>[1]Sheet1!$I$1923</f>
        <v>0</v>
      </c>
      <c r="F82" s="76">
        <f>[1]Sheet1!$I$1923</f>
        <v>0</v>
      </c>
      <c r="G82" s="76">
        <f>[1]Sheet1!$I$1923</f>
        <v>0</v>
      </c>
      <c r="H82" s="76">
        <f>[1]Sheet1!$I$1923</f>
        <v>0</v>
      </c>
      <c r="I82" s="44">
        <f t="shared" si="6"/>
        <v>5322</v>
      </c>
      <c r="J82" s="36"/>
      <c r="K82">
        <f>SUM(K79:K81)</f>
        <v>30552</v>
      </c>
      <c r="L82">
        <f>SUM(L79:L81)</f>
        <v>30528</v>
      </c>
    </row>
    <row r="83" spans="1:12" x14ac:dyDescent="0.25">
      <c r="A83" s="1" t="s">
        <v>435</v>
      </c>
      <c r="B83" s="5" t="s">
        <v>436</v>
      </c>
      <c r="C83" s="2" t="s">
        <v>437</v>
      </c>
      <c r="D83" s="76">
        <v>719</v>
      </c>
      <c r="E83" s="76">
        <f>[1]Sheet1!$I$1923</f>
        <v>0</v>
      </c>
      <c r="F83" s="76">
        <f>[1]Sheet1!$I$1923</f>
        <v>0</v>
      </c>
      <c r="G83" s="76">
        <f>[1]Sheet1!$I$1923</f>
        <v>0</v>
      </c>
      <c r="H83" s="76">
        <f>[1]Sheet1!$I$1923</f>
        <v>0</v>
      </c>
      <c r="I83" s="44">
        <f t="shared" si="6"/>
        <v>719</v>
      </c>
      <c r="J83" s="36"/>
    </row>
    <row r="84" spans="1:12" x14ac:dyDescent="0.25">
      <c r="A84" s="1" t="s">
        <v>438</v>
      </c>
      <c r="B84" s="5" t="s">
        <v>439</v>
      </c>
      <c r="C84" s="2" t="s">
        <v>440</v>
      </c>
      <c r="D84" s="91">
        <v>7761</v>
      </c>
      <c r="E84" s="76">
        <f>[1]Sheet1!$I$1923</f>
        <v>0</v>
      </c>
      <c r="F84" s="76">
        <f>[1]Sheet1!$I$1923</f>
        <v>0</v>
      </c>
      <c r="G84" s="76">
        <f>[1]Sheet1!$I$1923</f>
        <v>0</v>
      </c>
      <c r="H84" s="76">
        <f>[1]Sheet1!$I$1923</f>
        <v>0</v>
      </c>
      <c r="I84" s="44">
        <f t="shared" si="6"/>
        <v>7761</v>
      </c>
      <c r="J84" s="36"/>
    </row>
    <row r="85" spans="1:12" x14ac:dyDescent="0.25">
      <c r="A85" s="1" t="s">
        <v>441</v>
      </c>
      <c r="B85" s="5" t="s">
        <v>442</v>
      </c>
      <c r="C85" s="2" t="s">
        <v>443</v>
      </c>
      <c r="D85" s="76">
        <v>3536</v>
      </c>
      <c r="E85" s="76">
        <f>[1]Sheet1!$I$1923</f>
        <v>0</v>
      </c>
      <c r="F85" s="76">
        <f>[1]Sheet1!$I$1923</f>
        <v>0</v>
      </c>
      <c r="G85" s="76">
        <f>[1]Sheet1!$I$1923</f>
        <v>0</v>
      </c>
      <c r="H85" s="76">
        <f>[1]Sheet1!$I$1923</f>
        <v>0</v>
      </c>
      <c r="I85" s="44">
        <f t="shared" si="6"/>
        <v>3536</v>
      </c>
      <c r="J85" s="36"/>
    </row>
    <row r="86" spans="1:12" x14ac:dyDescent="0.25">
      <c r="A86" s="1" t="s">
        <v>444</v>
      </c>
      <c r="B86" s="5" t="s">
        <v>445</v>
      </c>
      <c r="C86" s="2" t="s">
        <v>446</v>
      </c>
      <c r="D86" s="91">
        <v>6567</v>
      </c>
      <c r="E86" s="76">
        <f>[1]Sheet1!$I$1923</f>
        <v>0</v>
      </c>
      <c r="F86" s="76">
        <f>[1]Sheet1!$I$1923</f>
        <v>0</v>
      </c>
      <c r="G86" s="76">
        <f>[1]Sheet1!$I$1923</f>
        <v>0</v>
      </c>
      <c r="H86" s="76">
        <f>[1]Sheet1!$I$1923</f>
        <v>0</v>
      </c>
      <c r="I86" s="44">
        <f t="shared" si="6"/>
        <v>6567</v>
      </c>
      <c r="J86" s="36"/>
    </row>
    <row r="87" spans="1:12" x14ac:dyDescent="0.25">
      <c r="A87" s="1" t="s">
        <v>444</v>
      </c>
      <c r="B87" s="5" t="s">
        <v>447</v>
      </c>
      <c r="C87" s="2" t="s">
        <v>448</v>
      </c>
      <c r="D87" s="76">
        <v>1131</v>
      </c>
      <c r="E87" s="76">
        <f>[1]Sheet1!$I$1923</f>
        <v>0</v>
      </c>
      <c r="F87" s="76">
        <f>[1]Sheet1!$I$1923</f>
        <v>0</v>
      </c>
      <c r="G87" s="76">
        <f>[1]Sheet1!$I$1923</f>
        <v>0</v>
      </c>
      <c r="H87" s="76">
        <f>[1]Sheet1!$I$1923</f>
        <v>0</v>
      </c>
      <c r="I87" s="44">
        <f t="shared" si="6"/>
        <v>1131</v>
      </c>
      <c r="J87" s="36"/>
    </row>
    <row r="88" spans="1:12" x14ac:dyDescent="0.25">
      <c r="A88" s="1" t="s">
        <v>449</v>
      </c>
      <c r="B88" s="5" t="s">
        <v>450</v>
      </c>
      <c r="C88" s="2" t="s">
        <v>451</v>
      </c>
      <c r="D88" s="76">
        <v>10339</v>
      </c>
      <c r="E88" s="76">
        <f>[1]Sheet1!$I$1923</f>
        <v>0</v>
      </c>
      <c r="F88" s="76">
        <f>[1]Sheet1!$I$1923</f>
        <v>0</v>
      </c>
      <c r="G88" s="76">
        <f>[1]Sheet1!$I$1923</f>
        <v>0</v>
      </c>
      <c r="H88" s="76">
        <f>[1]Sheet1!$I$1923</f>
        <v>0</v>
      </c>
      <c r="I88" s="44">
        <f t="shared" si="6"/>
        <v>10339</v>
      </c>
      <c r="J88" s="36"/>
    </row>
    <row r="89" spans="1:12" x14ac:dyDescent="0.25">
      <c r="A89" s="1" t="s">
        <v>452</v>
      </c>
      <c r="B89" s="5" t="s">
        <v>453</v>
      </c>
      <c r="C89" s="2" t="s">
        <v>454</v>
      </c>
      <c r="D89" s="76">
        <v>4073</v>
      </c>
      <c r="E89" s="76">
        <f>[1]Sheet1!$I$1923</f>
        <v>0</v>
      </c>
      <c r="F89" s="76">
        <f>[1]Sheet1!$I$1923</f>
        <v>0</v>
      </c>
      <c r="G89" s="76">
        <f>[1]Sheet1!$I$1923</f>
        <v>0</v>
      </c>
      <c r="H89" s="76">
        <f>[1]Sheet1!$I$1923</f>
        <v>0</v>
      </c>
      <c r="I89" s="44">
        <f t="shared" si="6"/>
        <v>4073</v>
      </c>
      <c r="J89" s="36"/>
    </row>
    <row r="90" spans="1:12" x14ac:dyDescent="0.25">
      <c r="A90" s="1" t="s">
        <v>455</v>
      </c>
      <c r="B90" s="5" t="s">
        <v>456</v>
      </c>
      <c r="C90" s="2" t="s">
        <v>457</v>
      </c>
      <c r="D90" s="76">
        <v>3201</v>
      </c>
      <c r="E90" s="76">
        <f>[1]Sheet1!$I$1923</f>
        <v>0</v>
      </c>
      <c r="F90" s="76">
        <f>[1]Sheet1!$I$1923</f>
        <v>0</v>
      </c>
      <c r="G90" s="76">
        <f>[1]Sheet1!$I$1923</f>
        <v>0</v>
      </c>
      <c r="H90" s="76">
        <f>[1]Sheet1!$I$1923</f>
        <v>0</v>
      </c>
      <c r="I90" s="44">
        <f t="shared" si="6"/>
        <v>3201</v>
      </c>
      <c r="J90" s="36"/>
    </row>
    <row r="91" spans="1:12" x14ac:dyDescent="0.25">
      <c r="A91" s="1" t="s">
        <v>458</v>
      </c>
      <c r="B91" s="5" t="s">
        <v>459</v>
      </c>
      <c r="C91" s="2" t="s">
        <v>460</v>
      </c>
      <c r="D91" s="76">
        <v>3704</v>
      </c>
      <c r="E91" s="76">
        <f>[1]Sheet1!$I$1923</f>
        <v>0</v>
      </c>
      <c r="F91" s="76">
        <f>[1]Sheet1!$I$1923</f>
        <v>0</v>
      </c>
      <c r="G91" s="76">
        <f>[1]Sheet1!$I$1923</f>
        <v>0</v>
      </c>
      <c r="H91" s="76">
        <f>[1]Sheet1!$I$1923</f>
        <v>0</v>
      </c>
      <c r="I91" s="44">
        <f t="shared" si="6"/>
        <v>3704</v>
      </c>
      <c r="J91" s="36"/>
    </row>
    <row r="92" spans="1:12" x14ac:dyDescent="0.25">
      <c r="A92" s="1" t="s">
        <v>461</v>
      </c>
      <c r="B92" s="5" t="s">
        <v>462</v>
      </c>
      <c r="C92" s="2" t="s">
        <v>463</v>
      </c>
      <c r="D92" s="76">
        <v>1512</v>
      </c>
      <c r="E92" s="76">
        <f>[1]Sheet1!$I$1923</f>
        <v>0</v>
      </c>
      <c r="F92" s="76">
        <f>[1]Sheet1!$I$1923</f>
        <v>0</v>
      </c>
      <c r="G92" s="76">
        <f>[1]Sheet1!$I$1923</f>
        <v>0</v>
      </c>
      <c r="H92" s="76">
        <f>[1]Sheet1!$I$1923</f>
        <v>0</v>
      </c>
      <c r="I92" s="44">
        <f t="shared" si="6"/>
        <v>1512</v>
      </c>
      <c r="J92" s="36"/>
    </row>
    <row r="93" spans="1:12" x14ac:dyDescent="0.25">
      <c r="A93" s="1" t="s">
        <v>464</v>
      </c>
      <c r="B93" s="5" t="s">
        <v>465</v>
      </c>
      <c r="C93" s="2" t="s">
        <v>466</v>
      </c>
      <c r="D93" s="76">
        <v>7164</v>
      </c>
      <c r="E93" s="76">
        <f>[1]Sheet1!$I$1923</f>
        <v>0</v>
      </c>
      <c r="F93" s="76">
        <f>[1]Sheet1!$I$1923</f>
        <v>0</v>
      </c>
      <c r="G93" s="76">
        <f>[1]Sheet1!$I$1923</f>
        <v>0</v>
      </c>
      <c r="H93" s="76">
        <f>[1]Sheet1!$I$1923</f>
        <v>0</v>
      </c>
      <c r="I93" s="44">
        <f t="shared" si="6"/>
        <v>7164</v>
      </c>
      <c r="J93" s="36"/>
    </row>
    <row r="94" spans="1:12" x14ac:dyDescent="0.25">
      <c r="A94" s="1" t="s">
        <v>467</v>
      </c>
      <c r="B94" s="5" t="s">
        <v>468</v>
      </c>
      <c r="C94" s="2" t="s">
        <v>469</v>
      </c>
      <c r="D94" s="76">
        <v>1128</v>
      </c>
      <c r="E94" s="76">
        <f>[1]Sheet1!$I$1923</f>
        <v>0</v>
      </c>
      <c r="F94" s="76">
        <f>[1]Sheet1!$I$1923</f>
        <v>0</v>
      </c>
      <c r="G94" s="76">
        <f>[1]Sheet1!$I$1923</f>
        <v>0</v>
      </c>
      <c r="H94" s="76">
        <f>[1]Sheet1!$I$1923</f>
        <v>0</v>
      </c>
      <c r="I94" s="44">
        <f t="shared" si="6"/>
        <v>1128</v>
      </c>
      <c r="J94" s="36"/>
    </row>
    <row r="95" spans="1:12" x14ac:dyDescent="0.25">
      <c r="A95" s="1" t="s">
        <v>470</v>
      </c>
      <c r="B95" s="5" t="s">
        <v>471</v>
      </c>
      <c r="C95" s="2" t="s">
        <v>472</v>
      </c>
      <c r="D95" s="76">
        <v>836</v>
      </c>
      <c r="E95" s="76">
        <f>[1]Sheet1!$I$1923</f>
        <v>0</v>
      </c>
      <c r="F95" s="76">
        <f>[1]Sheet1!$I$1923</f>
        <v>0</v>
      </c>
      <c r="G95" s="76">
        <f>[1]Sheet1!$I$1923</f>
        <v>0</v>
      </c>
      <c r="H95" s="76">
        <f>[1]Sheet1!$I$1923</f>
        <v>0</v>
      </c>
      <c r="I95" s="44">
        <f t="shared" si="6"/>
        <v>836</v>
      </c>
      <c r="J95" s="36"/>
    </row>
    <row r="96" spans="1:12" x14ac:dyDescent="0.25">
      <c r="A96" s="1" t="s">
        <v>473</v>
      </c>
      <c r="B96" s="5" t="s">
        <v>474</v>
      </c>
      <c r="C96" s="2" t="s">
        <v>475</v>
      </c>
      <c r="D96" s="76">
        <v>6246</v>
      </c>
      <c r="E96" s="76">
        <f>[1]Sheet1!$I$1923</f>
        <v>0</v>
      </c>
      <c r="F96" s="76">
        <f>[1]Sheet1!$I$1923</f>
        <v>0</v>
      </c>
      <c r="G96" s="76">
        <f>[1]Sheet1!$I$1923</f>
        <v>0</v>
      </c>
      <c r="H96" s="76">
        <f>[1]Sheet1!$I$1923</f>
        <v>0</v>
      </c>
      <c r="I96" s="44">
        <f t="shared" si="6"/>
        <v>6246</v>
      </c>
      <c r="J96" s="36"/>
    </row>
    <row r="97" spans="1:10" x14ac:dyDescent="0.25">
      <c r="A97" s="1" t="s">
        <v>476</v>
      </c>
      <c r="B97" s="5" t="s">
        <v>477</v>
      </c>
      <c r="C97" s="2" t="s">
        <v>478</v>
      </c>
      <c r="D97" s="76">
        <v>761</v>
      </c>
      <c r="E97" s="76">
        <f>[1]Sheet1!$I$1923</f>
        <v>0</v>
      </c>
      <c r="F97" s="76">
        <f>[1]Sheet1!$I$1923</f>
        <v>0</v>
      </c>
      <c r="G97" s="76">
        <f>[1]Sheet1!$I$1923</f>
        <v>0</v>
      </c>
      <c r="H97" s="76">
        <f>[1]Sheet1!$I$1923</f>
        <v>0</v>
      </c>
      <c r="I97" s="44">
        <f t="shared" si="6"/>
        <v>761</v>
      </c>
      <c r="J97" s="36"/>
    </row>
    <row r="98" spans="1:10" x14ac:dyDescent="0.25">
      <c r="A98" s="1" t="s">
        <v>479</v>
      </c>
      <c r="B98" s="5" t="s">
        <v>480</v>
      </c>
      <c r="C98" s="2" t="s">
        <v>481</v>
      </c>
      <c r="D98" s="76">
        <v>6291</v>
      </c>
      <c r="E98" s="76">
        <f>[1]Sheet1!$I$1923</f>
        <v>0</v>
      </c>
      <c r="F98" s="76">
        <f>[1]Sheet1!$I$1923</f>
        <v>0</v>
      </c>
      <c r="G98" s="76">
        <f>[1]Sheet1!$I$1923</f>
        <v>0</v>
      </c>
      <c r="H98" s="76">
        <f>[1]Sheet1!$I$1923</f>
        <v>0</v>
      </c>
      <c r="I98" s="44">
        <f t="shared" si="6"/>
        <v>6291</v>
      </c>
      <c r="J98" s="36"/>
    </row>
    <row r="99" spans="1:10" x14ac:dyDescent="0.25">
      <c r="A99" s="1" t="s">
        <v>482</v>
      </c>
      <c r="B99" s="5" t="s">
        <v>131</v>
      </c>
      <c r="C99" s="2" t="s">
        <v>483</v>
      </c>
      <c r="D99" s="76">
        <v>6320</v>
      </c>
      <c r="E99" s="76">
        <f>[1]Sheet1!$I$1923</f>
        <v>0</v>
      </c>
      <c r="F99" s="76">
        <f>[1]Sheet1!$I$1923</f>
        <v>0</v>
      </c>
      <c r="G99" s="76">
        <f>[1]Sheet1!$I$1923</f>
        <v>0</v>
      </c>
      <c r="H99" s="76">
        <f>[1]Sheet1!$I$1923</f>
        <v>0</v>
      </c>
      <c r="I99" s="44">
        <f t="shared" si="6"/>
        <v>6320</v>
      </c>
      <c r="J99" s="36"/>
    </row>
    <row r="100" spans="1:10" x14ac:dyDescent="0.25">
      <c r="A100" s="1" t="s">
        <v>484</v>
      </c>
      <c r="B100" s="5" t="s">
        <v>69</v>
      </c>
      <c r="C100" s="2" t="s">
        <v>485</v>
      </c>
      <c r="D100" s="76">
        <v>6037</v>
      </c>
      <c r="E100" s="76">
        <f>[1]Sheet1!$I$1923</f>
        <v>0</v>
      </c>
      <c r="F100" s="76">
        <f>[1]Sheet1!$I$1923</f>
        <v>0</v>
      </c>
      <c r="G100" s="76">
        <f>[1]Sheet1!$I$1923</f>
        <v>0</v>
      </c>
      <c r="H100" s="76">
        <f>[1]Sheet1!$I$1923</f>
        <v>0</v>
      </c>
      <c r="I100" s="44">
        <f t="shared" si="6"/>
        <v>6037</v>
      </c>
      <c r="J100" s="36"/>
    </row>
    <row r="101" spans="1:10" x14ac:dyDescent="0.25">
      <c r="A101" s="1" t="s">
        <v>486</v>
      </c>
      <c r="B101" s="5" t="s">
        <v>337</v>
      </c>
      <c r="C101" s="2" t="s">
        <v>487</v>
      </c>
      <c r="D101" s="76">
        <v>15648</v>
      </c>
      <c r="E101" s="76">
        <f>[1]Sheet1!$I$1923</f>
        <v>0</v>
      </c>
      <c r="F101" s="76">
        <f>[1]Sheet1!$I$1923</f>
        <v>0</v>
      </c>
      <c r="G101" s="76">
        <f>[1]Sheet1!$I$1923</f>
        <v>0</v>
      </c>
      <c r="H101" s="76">
        <f>[1]Sheet1!$I$1923</f>
        <v>0</v>
      </c>
      <c r="I101" s="44">
        <f t="shared" si="6"/>
        <v>15648</v>
      </c>
      <c r="J101" s="36"/>
    </row>
    <row r="102" spans="1:10" x14ac:dyDescent="0.25">
      <c r="A102" s="1" t="s">
        <v>488</v>
      </c>
      <c r="B102" s="5" t="s">
        <v>132</v>
      </c>
      <c r="C102" s="2" t="s">
        <v>489</v>
      </c>
      <c r="D102" s="76">
        <v>2636</v>
      </c>
      <c r="E102" s="76">
        <f>[1]Sheet1!$I$1923</f>
        <v>0</v>
      </c>
      <c r="F102" s="76">
        <f>[1]Sheet1!$I$1923</f>
        <v>0</v>
      </c>
      <c r="G102" s="76">
        <f>[1]Sheet1!$I$1923</f>
        <v>0</v>
      </c>
      <c r="H102" s="76">
        <f>[1]Sheet1!$I$1923</f>
        <v>0</v>
      </c>
      <c r="I102" s="44">
        <f t="shared" si="6"/>
        <v>2636</v>
      </c>
      <c r="J102" s="36"/>
    </row>
    <row r="103" spans="1:10" x14ac:dyDescent="0.25">
      <c r="A103" s="1" t="s">
        <v>490</v>
      </c>
      <c r="B103" s="5" t="s">
        <v>491</v>
      </c>
      <c r="C103" s="2" t="s">
        <v>492</v>
      </c>
      <c r="D103" s="76">
        <v>2606</v>
      </c>
      <c r="E103" s="76">
        <f>[1]Sheet1!$I$1923</f>
        <v>0</v>
      </c>
      <c r="F103" s="76">
        <f>[1]Sheet1!$I$1923</f>
        <v>0</v>
      </c>
      <c r="G103" s="76">
        <f>[1]Sheet1!$I$1923</f>
        <v>0</v>
      </c>
      <c r="H103" s="76">
        <f>[1]Sheet1!$I$1923</f>
        <v>0</v>
      </c>
      <c r="I103" s="44">
        <f t="shared" si="6"/>
        <v>2606</v>
      </c>
      <c r="J103" s="36"/>
    </row>
    <row r="104" spans="1:10" x14ac:dyDescent="0.25">
      <c r="A104" s="1" t="s">
        <v>493</v>
      </c>
      <c r="B104" s="5" t="s">
        <v>494</v>
      </c>
      <c r="C104" s="2" t="s">
        <v>495</v>
      </c>
      <c r="D104" s="76">
        <v>718</v>
      </c>
      <c r="E104" s="76">
        <f>[1]Sheet1!$I$1923</f>
        <v>0</v>
      </c>
      <c r="F104" s="76">
        <f>[1]Sheet1!$I$1923</f>
        <v>0</v>
      </c>
      <c r="G104" s="76">
        <f>[1]Sheet1!$I$1923</f>
        <v>0</v>
      </c>
      <c r="H104" s="76">
        <f>[1]Sheet1!$I$1923</f>
        <v>0</v>
      </c>
      <c r="I104" s="44">
        <f t="shared" si="6"/>
        <v>718</v>
      </c>
      <c r="J104" s="36"/>
    </row>
    <row r="105" spans="1:10" x14ac:dyDescent="0.25">
      <c r="A105" s="1" t="s">
        <v>496</v>
      </c>
      <c r="B105" s="5" t="s">
        <v>497</v>
      </c>
      <c r="C105" s="2" t="s">
        <v>498</v>
      </c>
      <c r="D105" s="76">
        <v>484</v>
      </c>
      <c r="E105" s="76">
        <f>[1]Sheet1!$I$1923</f>
        <v>0</v>
      </c>
      <c r="F105" s="76">
        <f>[1]Sheet1!$I$1923</f>
        <v>0</v>
      </c>
      <c r="G105" s="76">
        <f>[1]Sheet1!$I$1923</f>
        <v>0</v>
      </c>
      <c r="H105" s="76">
        <f>[1]Sheet1!$I$1923</f>
        <v>0</v>
      </c>
      <c r="I105" s="44">
        <f t="shared" si="6"/>
        <v>484</v>
      </c>
      <c r="J105" s="36"/>
    </row>
    <row r="106" spans="1:10" x14ac:dyDescent="0.25">
      <c r="A106" s="1" t="s">
        <v>499</v>
      </c>
      <c r="B106" s="5" t="s">
        <v>500</v>
      </c>
      <c r="C106" s="2" t="s">
        <v>501</v>
      </c>
      <c r="D106" s="76">
        <v>2132</v>
      </c>
      <c r="E106" s="76">
        <f>[1]Sheet1!$I$1923</f>
        <v>0</v>
      </c>
      <c r="F106" s="76">
        <f>[1]Sheet1!$I$1923</f>
        <v>0</v>
      </c>
      <c r="G106" s="76">
        <f>[1]Sheet1!$I$1923</f>
        <v>0</v>
      </c>
      <c r="H106" s="76">
        <f>[1]Sheet1!$I$1923</f>
        <v>0</v>
      </c>
      <c r="I106" s="44">
        <f t="shared" si="6"/>
        <v>2132</v>
      </c>
      <c r="J106" s="36"/>
    </row>
    <row r="107" spans="1:10" x14ac:dyDescent="0.25">
      <c r="A107" s="1" t="s">
        <v>502</v>
      </c>
      <c r="B107" s="5" t="s">
        <v>503</v>
      </c>
      <c r="C107" s="2" t="s">
        <v>504</v>
      </c>
      <c r="D107" s="76">
        <v>587</v>
      </c>
      <c r="E107" s="76">
        <f>[1]Sheet1!$I$1923</f>
        <v>0</v>
      </c>
      <c r="F107" s="76">
        <f>[1]Sheet1!$I$1923</f>
        <v>0</v>
      </c>
      <c r="G107" s="76">
        <f>[1]Sheet1!$I$1923</f>
        <v>0</v>
      </c>
      <c r="H107" s="76">
        <f>[1]Sheet1!$I$1923</f>
        <v>0</v>
      </c>
      <c r="I107" s="44">
        <f t="shared" si="6"/>
        <v>587</v>
      </c>
      <c r="J107" s="36"/>
    </row>
    <row r="108" spans="1:10" x14ac:dyDescent="0.25">
      <c r="A108" s="1" t="s">
        <v>505</v>
      </c>
      <c r="B108" s="5" t="s">
        <v>506</v>
      </c>
      <c r="C108" s="2" t="s">
        <v>507</v>
      </c>
      <c r="D108" s="76">
        <v>3058</v>
      </c>
      <c r="E108" s="76">
        <f>[1]Sheet1!$I$1923</f>
        <v>0</v>
      </c>
      <c r="F108" s="76">
        <f>[1]Sheet1!$I$1923</f>
        <v>0</v>
      </c>
      <c r="G108" s="76">
        <f>[1]Sheet1!$I$1923</f>
        <v>0</v>
      </c>
      <c r="H108" s="76">
        <f>[1]Sheet1!$I$1923</f>
        <v>0</v>
      </c>
      <c r="I108" s="44">
        <f t="shared" si="6"/>
        <v>3058</v>
      </c>
      <c r="J108" s="36"/>
    </row>
    <row r="109" spans="1:10" x14ac:dyDescent="0.25">
      <c r="A109" s="1" t="s">
        <v>508</v>
      </c>
      <c r="B109" s="5" t="s">
        <v>509</v>
      </c>
      <c r="C109" s="2" t="s">
        <v>510</v>
      </c>
      <c r="D109" s="76">
        <v>1439</v>
      </c>
      <c r="E109" s="76">
        <f>[1]Sheet1!$I$1923</f>
        <v>0</v>
      </c>
      <c r="F109" s="76">
        <f>[1]Sheet1!$I$1923</f>
        <v>0</v>
      </c>
      <c r="G109" s="76">
        <f>[1]Sheet1!$I$1923</f>
        <v>0</v>
      </c>
      <c r="H109" s="76">
        <f>[1]Sheet1!$I$1923</f>
        <v>0</v>
      </c>
      <c r="I109" s="44">
        <f t="shared" si="6"/>
        <v>1439</v>
      </c>
      <c r="J109" s="36"/>
    </row>
    <row r="110" spans="1:10" x14ac:dyDescent="0.25">
      <c r="A110" s="1" t="s">
        <v>511</v>
      </c>
      <c r="B110" s="5" t="s">
        <v>512</v>
      </c>
      <c r="C110" s="2" t="s">
        <v>513</v>
      </c>
      <c r="D110" s="76">
        <v>3330</v>
      </c>
      <c r="E110" s="76">
        <f>[1]Sheet1!$I$1923</f>
        <v>0</v>
      </c>
      <c r="F110" s="76">
        <f>[1]Sheet1!$I$1923</f>
        <v>0</v>
      </c>
      <c r="G110" s="76">
        <f>[1]Sheet1!$I$1923</f>
        <v>0</v>
      </c>
      <c r="H110" s="76">
        <f>[1]Sheet1!$I$1923</f>
        <v>0</v>
      </c>
      <c r="I110" s="44">
        <f t="shared" si="6"/>
        <v>3330</v>
      </c>
      <c r="J110" s="36"/>
    </row>
    <row r="111" spans="1:10" x14ac:dyDescent="0.25">
      <c r="A111" s="1" t="s">
        <v>514</v>
      </c>
      <c r="B111" s="5" t="s">
        <v>515</v>
      </c>
      <c r="C111" s="2" t="s">
        <v>516</v>
      </c>
      <c r="D111" s="76">
        <v>3733</v>
      </c>
      <c r="E111" s="76">
        <f>[1]Sheet1!$I$1923</f>
        <v>0</v>
      </c>
      <c r="F111" s="76">
        <f>[1]Sheet1!$I$1923</f>
        <v>0</v>
      </c>
      <c r="G111" s="76">
        <f>[1]Sheet1!$I$1923</f>
        <v>0</v>
      </c>
      <c r="H111" s="76">
        <f>[1]Sheet1!$I$1923</f>
        <v>0</v>
      </c>
      <c r="I111" s="44">
        <f t="shared" si="6"/>
        <v>3733</v>
      </c>
      <c r="J111" s="36"/>
    </row>
    <row r="112" spans="1:10" x14ac:dyDescent="0.25">
      <c r="A112" s="1" t="s">
        <v>517</v>
      </c>
      <c r="B112" s="5" t="s">
        <v>518</v>
      </c>
      <c r="C112" s="2" t="s">
        <v>519</v>
      </c>
      <c r="D112" s="76">
        <v>1849</v>
      </c>
      <c r="E112" s="76">
        <f>[1]Sheet1!$I$1923</f>
        <v>0</v>
      </c>
      <c r="F112" s="76">
        <f>[1]Sheet1!$I$1923</f>
        <v>0</v>
      </c>
      <c r="G112" s="76">
        <f>[1]Sheet1!$I$1923</f>
        <v>0</v>
      </c>
      <c r="H112" s="76">
        <f>[1]Sheet1!$I$1923</f>
        <v>0</v>
      </c>
      <c r="I112" s="44">
        <f t="shared" si="6"/>
        <v>1849</v>
      </c>
      <c r="J112" s="36"/>
    </row>
    <row r="113" spans="1:10" x14ac:dyDescent="0.25">
      <c r="A113" s="1" t="s">
        <v>520</v>
      </c>
      <c r="B113" s="5" t="s">
        <v>521</v>
      </c>
      <c r="C113" s="2" t="s">
        <v>522</v>
      </c>
      <c r="D113" s="76">
        <v>1132</v>
      </c>
      <c r="E113" s="76">
        <f>[1]Sheet1!$I$1923</f>
        <v>0</v>
      </c>
      <c r="F113" s="76">
        <f>[1]Sheet1!$I$1923</f>
        <v>0</v>
      </c>
      <c r="G113" s="76">
        <f>[1]Sheet1!$I$1923</f>
        <v>0</v>
      </c>
      <c r="H113" s="76">
        <f>[1]Sheet1!$I$1923</f>
        <v>0</v>
      </c>
      <c r="I113" s="44">
        <f t="shared" si="6"/>
        <v>1132</v>
      </c>
      <c r="J113" s="36"/>
    </row>
    <row r="114" spans="1:10" x14ac:dyDescent="0.25">
      <c r="A114" s="1" t="s">
        <v>523</v>
      </c>
      <c r="B114" s="5" t="s">
        <v>524</v>
      </c>
      <c r="C114" s="2" t="s">
        <v>525</v>
      </c>
      <c r="D114" s="76">
        <v>2130</v>
      </c>
      <c r="E114" s="76">
        <f>[1]Sheet1!$I$1923</f>
        <v>0</v>
      </c>
      <c r="F114" s="76">
        <f>[1]Sheet1!$I$1923</f>
        <v>0</v>
      </c>
      <c r="G114" s="76">
        <f>[1]Sheet1!$I$1923</f>
        <v>0</v>
      </c>
      <c r="H114" s="76">
        <f>[1]Sheet1!$I$1923</f>
        <v>0</v>
      </c>
      <c r="I114" s="44">
        <f t="shared" si="6"/>
        <v>2130</v>
      </c>
      <c r="J114" s="36"/>
    </row>
    <row r="115" spans="1:10" x14ac:dyDescent="0.25">
      <c r="A115" s="1" t="s">
        <v>526</v>
      </c>
      <c r="B115" s="5" t="s">
        <v>527</v>
      </c>
      <c r="C115" s="2" t="s">
        <v>528</v>
      </c>
      <c r="D115" s="76">
        <v>1180</v>
      </c>
      <c r="E115" s="76">
        <f>[1]Sheet1!$I$1923</f>
        <v>0</v>
      </c>
      <c r="F115" s="76">
        <f>[1]Sheet1!$I$1923</f>
        <v>0</v>
      </c>
      <c r="G115" s="76">
        <f>[1]Sheet1!$I$1923</f>
        <v>0</v>
      </c>
      <c r="H115" s="76">
        <f>[1]Sheet1!$I$1923</f>
        <v>0</v>
      </c>
      <c r="I115" s="44">
        <f t="shared" si="6"/>
        <v>1180</v>
      </c>
      <c r="J115" s="36"/>
    </row>
    <row r="116" spans="1:10" x14ac:dyDescent="0.25">
      <c r="A116" s="1" t="s">
        <v>529</v>
      </c>
      <c r="B116" s="5" t="s">
        <v>530</v>
      </c>
      <c r="C116" s="2" t="s">
        <v>531</v>
      </c>
      <c r="D116" s="76">
        <v>1442</v>
      </c>
      <c r="E116" s="76">
        <f>[1]Sheet1!$I$1923</f>
        <v>0</v>
      </c>
      <c r="F116" s="76">
        <f>[1]Sheet1!$I$1923</f>
        <v>0</v>
      </c>
      <c r="G116" s="76">
        <f>[1]Sheet1!$I$1923</f>
        <v>0</v>
      </c>
      <c r="H116" s="76">
        <f>[1]Sheet1!$I$1923</f>
        <v>0</v>
      </c>
      <c r="I116" s="44">
        <f t="shared" si="6"/>
        <v>1442</v>
      </c>
      <c r="J116" s="36"/>
    </row>
    <row r="117" spans="1:10" x14ac:dyDescent="0.25">
      <c r="A117" s="1" t="s">
        <v>532</v>
      </c>
      <c r="B117" s="5" t="s">
        <v>533</v>
      </c>
      <c r="C117" s="2" t="s">
        <v>275</v>
      </c>
      <c r="D117" s="76">
        <v>3846</v>
      </c>
      <c r="E117" s="76">
        <f>[1]Sheet1!$I$1923</f>
        <v>0</v>
      </c>
      <c r="F117" s="76">
        <f>[1]Sheet1!$I$1923</f>
        <v>0</v>
      </c>
      <c r="G117" s="76">
        <f>[1]Sheet1!$I$1923</f>
        <v>0</v>
      </c>
      <c r="H117" s="76">
        <f>[1]Sheet1!$I$1923</f>
        <v>0</v>
      </c>
      <c r="I117" s="44">
        <f t="shared" si="6"/>
        <v>3846</v>
      </c>
      <c r="J117" s="36"/>
    </row>
    <row r="118" spans="1:10" x14ac:dyDescent="0.25">
      <c r="A118" s="1" t="s">
        <v>534</v>
      </c>
      <c r="B118" s="5" t="s">
        <v>535</v>
      </c>
      <c r="C118" s="2" t="s">
        <v>536</v>
      </c>
      <c r="D118" s="76">
        <v>5322</v>
      </c>
      <c r="E118" s="76">
        <f>[1]Sheet1!$I$1923</f>
        <v>0</v>
      </c>
      <c r="F118" s="76">
        <f>[1]Sheet1!$I$1923</f>
        <v>0</v>
      </c>
      <c r="G118" s="76">
        <f>[1]Sheet1!$I$1923</f>
        <v>0</v>
      </c>
      <c r="H118" s="76">
        <f>[1]Sheet1!$I$1923</f>
        <v>0</v>
      </c>
      <c r="I118" s="44">
        <f t="shared" si="6"/>
        <v>5322</v>
      </c>
      <c r="J118" s="36"/>
    </row>
    <row r="119" spans="1:10" x14ac:dyDescent="0.25">
      <c r="A119" s="1" t="s">
        <v>537</v>
      </c>
      <c r="B119" s="5" t="s">
        <v>538</v>
      </c>
      <c r="C119" s="2" t="s">
        <v>539</v>
      </c>
      <c r="D119" s="76">
        <v>3773</v>
      </c>
      <c r="E119" s="76">
        <f>[1]Sheet1!$I$1923</f>
        <v>0</v>
      </c>
      <c r="F119" s="76">
        <f>[1]Sheet1!$I$1923</f>
        <v>0</v>
      </c>
      <c r="G119" s="76">
        <f>[1]Sheet1!$I$1923</f>
        <v>0</v>
      </c>
      <c r="H119" s="76">
        <f>[1]Sheet1!$I$1923</f>
        <v>0</v>
      </c>
      <c r="I119" s="44">
        <f t="shared" si="6"/>
        <v>3773</v>
      </c>
      <c r="J119" s="36"/>
    </row>
    <row r="120" spans="1:10" x14ac:dyDescent="0.25">
      <c r="A120" s="1" t="s">
        <v>540</v>
      </c>
      <c r="B120" s="5" t="s">
        <v>541</v>
      </c>
      <c r="C120" s="2" t="s">
        <v>542</v>
      </c>
      <c r="D120" s="76">
        <v>405</v>
      </c>
      <c r="E120" s="76">
        <f>[1]Sheet1!$I$1923</f>
        <v>0</v>
      </c>
      <c r="F120" s="76">
        <f>[1]Sheet1!$I$1923</f>
        <v>0</v>
      </c>
      <c r="G120" s="76">
        <f>[1]Sheet1!$I$1923</f>
        <v>0</v>
      </c>
      <c r="H120" s="76">
        <f>[1]Sheet1!$I$1923</f>
        <v>0</v>
      </c>
      <c r="I120" s="44">
        <f t="shared" si="6"/>
        <v>405</v>
      </c>
      <c r="J120" s="36"/>
    </row>
    <row r="121" spans="1:10" x14ac:dyDescent="0.25">
      <c r="A121" s="1" t="s">
        <v>543</v>
      </c>
      <c r="B121" s="5" t="s">
        <v>544</v>
      </c>
      <c r="C121" s="2" t="s">
        <v>545</v>
      </c>
      <c r="D121" s="76">
        <v>754</v>
      </c>
      <c r="E121" s="76">
        <f>[1]Sheet1!$I$1923</f>
        <v>0</v>
      </c>
      <c r="F121" s="76">
        <f>[1]Sheet1!$I$1923</f>
        <v>0</v>
      </c>
      <c r="G121" s="76">
        <f>[1]Sheet1!$I$1923</f>
        <v>0</v>
      </c>
      <c r="H121" s="76">
        <f>[1]Sheet1!$I$1923</f>
        <v>0</v>
      </c>
      <c r="I121" s="44">
        <f t="shared" si="6"/>
        <v>754</v>
      </c>
      <c r="J121" s="36"/>
    </row>
    <row r="122" spans="1:10" x14ac:dyDescent="0.25">
      <c r="A122" s="1" t="s">
        <v>546</v>
      </c>
      <c r="B122" s="5" t="s">
        <v>547</v>
      </c>
      <c r="C122" s="2" t="s">
        <v>548</v>
      </c>
      <c r="D122" s="76">
        <v>2182</v>
      </c>
      <c r="E122" s="76">
        <f>[1]Sheet1!$I$1923</f>
        <v>0</v>
      </c>
      <c r="F122" s="76">
        <f>[1]Sheet1!$I$1923</f>
        <v>0</v>
      </c>
      <c r="G122" s="76">
        <f>[1]Sheet1!$I$1923</f>
        <v>0</v>
      </c>
      <c r="H122" s="76">
        <f>[1]Sheet1!$I$1923</f>
        <v>0</v>
      </c>
      <c r="I122" s="44">
        <f t="shared" si="6"/>
        <v>2182</v>
      </c>
      <c r="J122" s="36"/>
    </row>
    <row r="123" spans="1:10" x14ac:dyDescent="0.25">
      <c r="A123" s="1" t="s">
        <v>549</v>
      </c>
      <c r="B123" s="5" t="s">
        <v>550</v>
      </c>
      <c r="C123" s="2" t="s">
        <v>150</v>
      </c>
      <c r="D123" s="76">
        <v>2262</v>
      </c>
      <c r="E123" s="76">
        <f>[1]Sheet1!$I$1923</f>
        <v>0</v>
      </c>
      <c r="F123" s="76">
        <f>[1]Sheet1!$I$1923</f>
        <v>0</v>
      </c>
      <c r="G123" s="76">
        <f>[1]Sheet1!$I$1923</f>
        <v>0</v>
      </c>
      <c r="H123" s="76">
        <f>[1]Sheet1!$I$1923</f>
        <v>0</v>
      </c>
      <c r="I123" s="44">
        <f t="shared" si="6"/>
        <v>2262</v>
      </c>
      <c r="J123" s="36"/>
    </row>
    <row r="124" spans="1:10" x14ac:dyDescent="0.25">
      <c r="A124" s="1" t="s">
        <v>551</v>
      </c>
      <c r="B124" s="5" t="s">
        <v>552</v>
      </c>
      <c r="C124" s="2" t="s">
        <v>553</v>
      </c>
      <c r="D124" s="76">
        <v>4048</v>
      </c>
      <c r="E124" s="76">
        <f>[1]Sheet1!$I$1923</f>
        <v>0</v>
      </c>
      <c r="F124" s="76">
        <f>[1]Sheet1!$I$1923</f>
        <v>0</v>
      </c>
      <c r="G124" s="76">
        <f>[1]Sheet1!$I$1923</f>
        <v>0</v>
      </c>
      <c r="H124" s="76">
        <f>[1]Sheet1!$I$1923</f>
        <v>0</v>
      </c>
      <c r="I124" s="44">
        <f t="shared" si="6"/>
        <v>4048</v>
      </c>
      <c r="J124" s="36"/>
    </row>
    <row r="125" spans="1:10" x14ac:dyDescent="0.25">
      <c r="A125" s="1" t="s">
        <v>554</v>
      </c>
      <c r="B125" s="5" t="s">
        <v>555</v>
      </c>
      <c r="C125" s="2" t="s">
        <v>556</v>
      </c>
      <c r="D125" s="76">
        <v>1103</v>
      </c>
      <c r="E125" s="76">
        <f>[1]Sheet1!$I$1923</f>
        <v>0</v>
      </c>
      <c r="F125" s="76">
        <f>[1]Sheet1!$I$1923</f>
        <v>0</v>
      </c>
      <c r="G125" s="76">
        <f>[1]Sheet1!$I$1923</f>
        <v>0</v>
      </c>
      <c r="H125" s="76">
        <f>[1]Sheet1!$I$1923</f>
        <v>0</v>
      </c>
      <c r="I125" s="44">
        <f t="shared" si="6"/>
        <v>1103</v>
      </c>
      <c r="J125" s="36"/>
    </row>
    <row r="126" spans="1:10" x14ac:dyDescent="0.25">
      <c r="A126" s="1" t="s">
        <v>557</v>
      </c>
      <c r="B126" s="5" t="s">
        <v>558</v>
      </c>
      <c r="C126" s="2" t="s">
        <v>559</v>
      </c>
      <c r="D126" s="76">
        <v>2789</v>
      </c>
      <c r="E126" s="76">
        <f>[1]Sheet1!$I$1923</f>
        <v>0</v>
      </c>
      <c r="F126" s="76">
        <f>[1]Sheet1!$I$1923</f>
        <v>0</v>
      </c>
      <c r="G126" s="76">
        <f>[1]Sheet1!$I$1923</f>
        <v>0</v>
      </c>
      <c r="H126" s="76">
        <f>[1]Sheet1!$I$1923</f>
        <v>0</v>
      </c>
      <c r="I126" s="44">
        <f t="shared" si="6"/>
        <v>2789</v>
      </c>
      <c r="J126" s="36"/>
    </row>
    <row r="127" spans="1:10" x14ac:dyDescent="0.25">
      <c r="A127" s="1" t="s">
        <v>560</v>
      </c>
      <c r="B127" s="5" t="s">
        <v>561</v>
      </c>
      <c r="C127" s="2" t="s">
        <v>562</v>
      </c>
      <c r="D127" s="76">
        <v>3213</v>
      </c>
      <c r="E127" s="76">
        <f>[1]Sheet1!$I$1923</f>
        <v>0</v>
      </c>
      <c r="F127" s="76">
        <f>[1]Sheet1!$I$1923</f>
        <v>0</v>
      </c>
      <c r="G127" s="76">
        <f>[1]Sheet1!$I$1923</f>
        <v>0</v>
      </c>
      <c r="H127" s="76">
        <f>[1]Sheet1!$I$1923</f>
        <v>0</v>
      </c>
      <c r="I127" s="44">
        <f t="shared" si="6"/>
        <v>3213</v>
      </c>
      <c r="J127" s="36"/>
    </row>
    <row r="128" spans="1:10" x14ac:dyDescent="0.25">
      <c r="A128" s="1" t="s">
        <v>563</v>
      </c>
      <c r="B128" s="5" t="s">
        <v>564</v>
      </c>
      <c r="C128" s="2" t="s">
        <v>565</v>
      </c>
      <c r="D128" s="76">
        <v>332</v>
      </c>
      <c r="E128" s="76">
        <f>[1]Sheet1!$I$1923</f>
        <v>0</v>
      </c>
      <c r="F128" s="76">
        <f>[1]Sheet1!$I$1923</f>
        <v>0</v>
      </c>
      <c r="G128" s="76">
        <f>[1]Sheet1!$I$1923</f>
        <v>0</v>
      </c>
      <c r="H128" s="76">
        <f>[1]Sheet1!$I$1923</f>
        <v>0</v>
      </c>
      <c r="I128" s="44">
        <f t="shared" si="6"/>
        <v>332</v>
      </c>
      <c r="J128" s="36"/>
    </row>
    <row r="129" spans="1:10" x14ac:dyDescent="0.25">
      <c r="A129" s="1" t="s">
        <v>566</v>
      </c>
      <c r="B129" s="5" t="s">
        <v>567</v>
      </c>
      <c r="C129" s="2" t="s">
        <v>568</v>
      </c>
      <c r="D129" s="76">
        <v>1504</v>
      </c>
      <c r="E129" s="76">
        <f>[1]Sheet1!$I$1923</f>
        <v>0</v>
      </c>
      <c r="F129" s="76">
        <f>[1]Sheet1!$I$1923</f>
        <v>0</v>
      </c>
      <c r="G129" s="76">
        <f>[1]Sheet1!$I$1923</f>
        <v>0</v>
      </c>
      <c r="H129" s="76">
        <f>[1]Sheet1!$I$1923</f>
        <v>0</v>
      </c>
      <c r="I129" s="44">
        <f t="shared" si="6"/>
        <v>1504</v>
      </c>
      <c r="J129" s="36"/>
    </row>
    <row r="130" spans="1:10" x14ac:dyDescent="0.25">
      <c r="A130" s="1" t="s">
        <v>569</v>
      </c>
      <c r="B130" s="5" t="s">
        <v>570</v>
      </c>
      <c r="C130" s="2" t="s">
        <v>571</v>
      </c>
      <c r="D130" s="76">
        <v>4048</v>
      </c>
      <c r="E130" s="76">
        <f>[1]Sheet1!$I$1923</f>
        <v>0</v>
      </c>
      <c r="F130" s="76">
        <f>[1]Sheet1!$I$1923</f>
        <v>0</v>
      </c>
      <c r="G130" s="76">
        <f>[1]Sheet1!$I$1923</f>
        <v>0</v>
      </c>
      <c r="H130" s="76">
        <f>[1]Sheet1!$I$1923</f>
        <v>0</v>
      </c>
      <c r="I130" s="44">
        <f t="shared" si="6"/>
        <v>4048</v>
      </c>
      <c r="J130" s="36"/>
    </row>
    <row r="131" spans="1:10" x14ac:dyDescent="0.25">
      <c r="A131" s="1" t="s">
        <v>572</v>
      </c>
      <c r="B131" s="5" t="s">
        <v>573</v>
      </c>
      <c r="C131" s="2" t="s">
        <v>574</v>
      </c>
      <c r="D131" s="76">
        <v>1538</v>
      </c>
      <c r="E131" s="76">
        <f>[1]Sheet1!$I$1923</f>
        <v>0</v>
      </c>
      <c r="F131" s="76">
        <f>[1]Sheet1!$I$1923</f>
        <v>0</v>
      </c>
      <c r="G131" s="76">
        <f>[1]Sheet1!$I$1923</f>
        <v>0</v>
      </c>
      <c r="H131" s="76">
        <f>[1]Sheet1!$I$1923</f>
        <v>0</v>
      </c>
      <c r="I131" s="44">
        <f t="shared" si="6"/>
        <v>1538</v>
      </c>
      <c r="J131" s="36"/>
    </row>
    <row r="132" spans="1:10" x14ac:dyDescent="0.25">
      <c r="A132" s="1" t="s">
        <v>575</v>
      </c>
      <c r="B132" s="5" t="s">
        <v>576</v>
      </c>
      <c r="C132" s="2" t="s">
        <v>577</v>
      </c>
      <c r="D132" s="76">
        <v>2782</v>
      </c>
      <c r="E132" s="76">
        <f>[1]Sheet1!$I$1923</f>
        <v>0</v>
      </c>
      <c r="F132" s="76">
        <f>[1]Sheet1!$I$1923</f>
        <v>0</v>
      </c>
      <c r="G132" s="76">
        <f>[1]Sheet1!$I$1923</f>
        <v>0</v>
      </c>
      <c r="H132" s="76">
        <f>[1]Sheet1!$I$1923</f>
        <v>0</v>
      </c>
      <c r="I132" s="44">
        <f t="shared" si="6"/>
        <v>2782</v>
      </c>
      <c r="J132" s="36"/>
    </row>
    <row r="133" spans="1:10" x14ac:dyDescent="0.25">
      <c r="A133" s="1" t="s">
        <v>578</v>
      </c>
      <c r="B133" s="5" t="s">
        <v>579</v>
      </c>
      <c r="C133" s="2" t="s">
        <v>378</v>
      </c>
      <c r="D133" s="76">
        <v>660</v>
      </c>
      <c r="E133" s="76">
        <f>[1]Sheet1!$I$1923</f>
        <v>0</v>
      </c>
      <c r="F133" s="76">
        <f>[1]Sheet1!$I$1923</f>
        <v>0</v>
      </c>
      <c r="G133" s="76">
        <f>[1]Sheet1!$I$1923</f>
        <v>0</v>
      </c>
      <c r="H133" s="76">
        <f>[1]Sheet1!$I$1923</f>
        <v>0</v>
      </c>
      <c r="I133" s="44">
        <f t="shared" si="6"/>
        <v>660</v>
      </c>
      <c r="J133" s="36"/>
    </row>
    <row r="134" spans="1:10" x14ac:dyDescent="0.25">
      <c r="A134" s="1" t="s">
        <v>580</v>
      </c>
      <c r="B134" s="5" t="s">
        <v>581</v>
      </c>
      <c r="C134" s="2" t="s">
        <v>582</v>
      </c>
      <c r="D134" s="76">
        <v>1449</v>
      </c>
      <c r="E134" s="76">
        <f>[1]Sheet1!$I$1923</f>
        <v>0</v>
      </c>
      <c r="F134" s="76">
        <f>[1]Sheet1!$I$1923</f>
        <v>0</v>
      </c>
      <c r="G134" s="76">
        <f>[1]Sheet1!$I$1923</f>
        <v>0</v>
      </c>
      <c r="H134" s="76">
        <f>[1]Sheet1!$I$1923</f>
        <v>0</v>
      </c>
      <c r="I134" s="44">
        <f t="shared" si="6"/>
        <v>1449</v>
      </c>
      <c r="J134" s="36"/>
    </row>
    <row r="135" spans="1:10" x14ac:dyDescent="0.25">
      <c r="A135" s="1" t="s">
        <v>583</v>
      </c>
      <c r="B135" s="5" t="s">
        <v>584</v>
      </c>
      <c r="C135" s="2" t="s">
        <v>585</v>
      </c>
      <c r="D135" s="76">
        <v>1474</v>
      </c>
      <c r="E135" s="76">
        <f>[1]Sheet1!$I$1923</f>
        <v>0</v>
      </c>
      <c r="F135" s="76">
        <f>[1]Sheet1!$I$1923</f>
        <v>0</v>
      </c>
      <c r="G135" s="76">
        <f>[1]Sheet1!$I$1923</f>
        <v>0</v>
      </c>
      <c r="H135" s="76">
        <f>[1]Sheet1!$I$1923</f>
        <v>0</v>
      </c>
      <c r="I135" s="44">
        <f t="shared" si="6"/>
        <v>1474</v>
      </c>
      <c r="J135" s="36"/>
    </row>
    <row r="136" spans="1:10" x14ac:dyDescent="0.25">
      <c r="A136" s="1" t="s">
        <v>586</v>
      </c>
      <c r="B136" s="5" t="s">
        <v>587</v>
      </c>
      <c r="C136" s="2" t="s">
        <v>588</v>
      </c>
      <c r="D136" s="76">
        <v>937</v>
      </c>
      <c r="E136" s="76">
        <f>[1]Sheet1!$I$1923</f>
        <v>0</v>
      </c>
      <c r="F136" s="76">
        <f>[1]Sheet1!$I$1923</f>
        <v>0</v>
      </c>
      <c r="G136" s="76">
        <f>[1]Sheet1!$I$1923</f>
        <v>0</v>
      </c>
      <c r="H136" s="76">
        <f>[1]Sheet1!$I$1923</f>
        <v>0</v>
      </c>
      <c r="I136" s="44">
        <f t="shared" si="6"/>
        <v>937</v>
      </c>
      <c r="J136" s="36"/>
    </row>
    <row r="137" spans="1:10" x14ac:dyDescent="0.25">
      <c r="A137" s="1" t="s">
        <v>589</v>
      </c>
      <c r="B137" s="5" t="s">
        <v>590</v>
      </c>
      <c r="C137" s="2" t="s">
        <v>591</v>
      </c>
      <c r="D137" s="76">
        <v>2994</v>
      </c>
      <c r="E137" s="76">
        <f>[1]Sheet1!$I$1923</f>
        <v>0</v>
      </c>
      <c r="F137" s="76">
        <f>[1]Sheet1!$I$1923</f>
        <v>0</v>
      </c>
      <c r="G137" s="76">
        <f>[1]Sheet1!$I$1923</f>
        <v>0</v>
      </c>
      <c r="H137" s="76">
        <f>[1]Sheet1!$I$1923</f>
        <v>0</v>
      </c>
      <c r="I137" s="44">
        <f t="shared" si="6"/>
        <v>2994</v>
      </c>
      <c r="J137" s="36"/>
    </row>
    <row r="138" spans="1:10" x14ac:dyDescent="0.25">
      <c r="A138" s="1" t="s">
        <v>592</v>
      </c>
      <c r="B138" s="5" t="s">
        <v>593</v>
      </c>
      <c r="C138" s="2" t="s">
        <v>594</v>
      </c>
      <c r="D138" s="76">
        <v>1165</v>
      </c>
      <c r="E138" s="76">
        <f>[1]Sheet1!$I$1923</f>
        <v>0</v>
      </c>
      <c r="F138" s="76">
        <f>[1]Sheet1!$I$1923</f>
        <v>0</v>
      </c>
      <c r="G138" s="76">
        <f>[1]Sheet1!$I$1923</f>
        <v>0</v>
      </c>
      <c r="H138" s="76">
        <f>[1]Sheet1!$I$1923</f>
        <v>0</v>
      </c>
      <c r="I138" s="44">
        <f t="shared" si="6"/>
        <v>1165</v>
      </c>
      <c r="J138" s="36"/>
    </row>
    <row r="139" spans="1:10" x14ac:dyDescent="0.25">
      <c r="A139" s="1" t="s">
        <v>595</v>
      </c>
      <c r="B139" s="5" t="s">
        <v>596</v>
      </c>
      <c r="C139" s="2" t="s">
        <v>597</v>
      </c>
      <c r="D139" s="76">
        <v>1854</v>
      </c>
      <c r="E139" s="76">
        <f>[1]Sheet1!$I$1923</f>
        <v>0</v>
      </c>
      <c r="F139" s="76">
        <f>[1]Sheet1!$I$1923</f>
        <v>0</v>
      </c>
      <c r="G139" s="76">
        <f>[1]Sheet1!$I$1923</f>
        <v>0</v>
      </c>
      <c r="H139" s="76">
        <f>[1]Sheet1!$I$1923</f>
        <v>0</v>
      </c>
      <c r="I139" s="44">
        <f t="shared" si="6"/>
        <v>1854</v>
      </c>
      <c r="J139" s="36"/>
    </row>
    <row r="140" spans="1:10" x14ac:dyDescent="0.25">
      <c r="A140" s="1" t="s">
        <v>598</v>
      </c>
      <c r="B140" s="5" t="s">
        <v>599</v>
      </c>
      <c r="C140" s="2" t="s">
        <v>600</v>
      </c>
      <c r="D140" s="76">
        <v>5548</v>
      </c>
      <c r="E140" s="76">
        <f>[1]Sheet1!$I$1923</f>
        <v>0</v>
      </c>
      <c r="F140" s="76">
        <f>[1]Sheet1!$I$1923</f>
        <v>0</v>
      </c>
      <c r="G140" s="76">
        <f>[1]Sheet1!$I$1923</f>
        <v>0</v>
      </c>
      <c r="H140" s="76">
        <f>[1]Sheet1!$I$1923</f>
        <v>0</v>
      </c>
      <c r="I140" s="44">
        <f t="shared" ref="I140:I203" si="7">D140+E140+F140+G140-H140</f>
        <v>5548</v>
      </c>
      <c r="J140" s="36"/>
    </row>
    <row r="141" spans="1:10" x14ac:dyDescent="0.25">
      <c r="A141" s="1" t="s">
        <v>601</v>
      </c>
      <c r="B141" s="5" t="s">
        <v>602</v>
      </c>
      <c r="C141" s="2" t="s">
        <v>603</v>
      </c>
      <c r="D141" s="76">
        <v>21358</v>
      </c>
      <c r="E141" s="76">
        <f>[1]Sheet1!$I$1923</f>
        <v>0</v>
      </c>
      <c r="F141" s="76">
        <f>[1]Sheet1!$I$1923</f>
        <v>0</v>
      </c>
      <c r="G141" s="76">
        <f>[1]Sheet1!$I$1923</f>
        <v>0</v>
      </c>
      <c r="H141" s="76">
        <f>[1]Sheet1!$I$1923</f>
        <v>0</v>
      </c>
      <c r="I141" s="44">
        <f t="shared" si="7"/>
        <v>21358</v>
      </c>
      <c r="J141" s="36"/>
    </row>
    <row r="142" spans="1:10" x14ac:dyDescent="0.25">
      <c r="A142" s="1" t="s">
        <v>604</v>
      </c>
      <c r="B142" s="5" t="s">
        <v>605</v>
      </c>
      <c r="C142" s="88" t="s">
        <v>507</v>
      </c>
      <c r="D142" s="76">
        <v>4120</v>
      </c>
      <c r="E142" s="76">
        <f>[1]Sheet1!$I$1923</f>
        <v>0</v>
      </c>
      <c r="F142" s="76">
        <f>[1]Sheet1!$I$1923</f>
        <v>0</v>
      </c>
      <c r="G142" s="76">
        <f>[1]Sheet1!$I$1923</f>
        <v>0</v>
      </c>
      <c r="H142" s="76">
        <f>[1]Sheet1!$I$1923</f>
        <v>0</v>
      </c>
      <c r="I142" s="44">
        <f t="shared" si="7"/>
        <v>4120</v>
      </c>
      <c r="J142" s="36"/>
    </row>
    <row r="143" spans="1:10" x14ac:dyDescent="0.25">
      <c r="A143" s="1" t="s">
        <v>606</v>
      </c>
      <c r="B143" s="5" t="s">
        <v>607</v>
      </c>
      <c r="C143" s="2" t="s">
        <v>608</v>
      </c>
      <c r="D143" s="76">
        <v>13625</v>
      </c>
      <c r="E143" s="76">
        <f>[1]Sheet1!$I$1923</f>
        <v>0</v>
      </c>
      <c r="F143" s="76">
        <f>[1]Sheet1!$I$1923</f>
        <v>0</v>
      </c>
      <c r="G143" s="76">
        <f>[1]Sheet1!$I$1923</f>
        <v>0</v>
      </c>
      <c r="H143" s="76">
        <f>[1]Sheet1!$I$1923</f>
        <v>0</v>
      </c>
      <c r="I143" s="44">
        <f t="shared" si="7"/>
        <v>13625</v>
      </c>
      <c r="J143" s="36"/>
    </row>
    <row r="144" spans="1:10" x14ac:dyDescent="0.25">
      <c r="A144" s="1" t="s">
        <v>609</v>
      </c>
      <c r="B144" s="5" t="s">
        <v>610</v>
      </c>
      <c r="C144" s="2" t="s">
        <v>611</v>
      </c>
      <c r="D144" s="76">
        <v>1847</v>
      </c>
      <c r="E144" s="76">
        <f>[1]Sheet1!$I$1923</f>
        <v>0</v>
      </c>
      <c r="F144" s="76">
        <f>[1]Sheet1!$I$1923</f>
        <v>0</v>
      </c>
      <c r="G144" s="76">
        <f>[1]Sheet1!$I$1923</f>
        <v>0</v>
      </c>
      <c r="H144" s="76">
        <f>[1]Sheet1!$I$1923</f>
        <v>0</v>
      </c>
      <c r="I144" s="44">
        <f t="shared" si="7"/>
        <v>1847</v>
      </c>
      <c r="J144" s="36"/>
    </row>
    <row r="145" spans="1:10" x14ac:dyDescent="0.25">
      <c r="A145" s="1" t="s">
        <v>612</v>
      </c>
      <c r="B145" s="5" t="s">
        <v>613</v>
      </c>
      <c r="C145" s="2" t="s">
        <v>614</v>
      </c>
      <c r="D145" s="76">
        <v>775</v>
      </c>
      <c r="E145" s="76">
        <f>[1]Sheet1!$I$1923</f>
        <v>0</v>
      </c>
      <c r="F145" s="76">
        <f>[1]Sheet1!$I$1923</f>
        <v>0</v>
      </c>
      <c r="G145" s="76">
        <f>[1]Sheet1!$I$1923</f>
        <v>0</v>
      </c>
      <c r="H145" s="76">
        <f>[1]Sheet1!$I$1923</f>
        <v>0</v>
      </c>
      <c r="I145" s="44">
        <f t="shared" si="7"/>
        <v>775</v>
      </c>
      <c r="J145" s="36"/>
    </row>
    <row r="146" spans="1:10" x14ac:dyDescent="0.25">
      <c r="A146" s="1" t="s">
        <v>615</v>
      </c>
      <c r="B146" s="5" t="s">
        <v>616</v>
      </c>
      <c r="C146" s="2" t="s">
        <v>539</v>
      </c>
      <c r="D146" s="76">
        <v>2011</v>
      </c>
      <c r="E146" s="76">
        <f>[1]Sheet1!$I$1923</f>
        <v>0</v>
      </c>
      <c r="F146" s="76">
        <f>[1]Sheet1!$I$1923</f>
        <v>0</v>
      </c>
      <c r="G146" s="76">
        <f>[1]Sheet1!$I$1923</f>
        <v>0</v>
      </c>
      <c r="H146" s="76">
        <f>[1]Sheet1!$I$1923</f>
        <v>0</v>
      </c>
      <c r="I146" s="44">
        <f t="shared" si="7"/>
        <v>2011</v>
      </c>
      <c r="J146" s="36"/>
    </row>
    <row r="147" spans="1:10" x14ac:dyDescent="0.25">
      <c r="A147" s="1" t="s">
        <v>617</v>
      </c>
      <c r="B147" s="5" t="s">
        <v>618</v>
      </c>
      <c r="C147" s="2" t="s">
        <v>619</v>
      </c>
      <c r="D147" s="76">
        <v>3563</v>
      </c>
      <c r="E147" s="76">
        <f>[1]Sheet1!$I$1923</f>
        <v>0</v>
      </c>
      <c r="F147" s="76">
        <f>[1]Sheet1!$I$1923</f>
        <v>0</v>
      </c>
      <c r="G147" s="76">
        <f>[1]Sheet1!$I$1923</f>
        <v>0</v>
      </c>
      <c r="H147" s="76">
        <f>[1]Sheet1!$I$1923</f>
        <v>0</v>
      </c>
      <c r="I147" s="44">
        <f t="shared" si="7"/>
        <v>3563</v>
      </c>
      <c r="J147" s="36"/>
    </row>
    <row r="148" spans="1:10" x14ac:dyDescent="0.25">
      <c r="A148" s="1" t="s">
        <v>620</v>
      </c>
      <c r="B148" s="5" t="s">
        <v>621</v>
      </c>
      <c r="C148" s="2" t="s">
        <v>622</v>
      </c>
      <c r="D148" s="76">
        <v>1978</v>
      </c>
      <c r="E148" s="76">
        <f>[1]Sheet1!$I$1923</f>
        <v>0</v>
      </c>
      <c r="F148" s="76">
        <f>[1]Sheet1!$I$1923</f>
        <v>0</v>
      </c>
      <c r="G148" s="76">
        <f>[1]Sheet1!$I$1923</f>
        <v>0</v>
      </c>
      <c r="H148" s="76">
        <f>[1]Sheet1!$I$1923</f>
        <v>0</v>
      </c>
      <c r="I148" s="44">
        <f t="shared" si="7"/>
        <v>1978</v>
      </c>
      <c r="J148" s="36"/>
    </row>
    <row r="149" spans="1:10" x14ac:dyDescent="0.25">
      <c r="A149" s="1" t="s">
        <v>623</v>
      </c>
      <c r="B149" s="5" t="s">
        <v>624</v>
      </c>
      <c r="C149" s="2" t="s">
        <v>625</v>
      </c>
      <c r="D149" s="76">
        <v>2456</v>
      </c>
      <c r="E149" s="76">
        <f>[1]Sheet1!$I$1923</f>
        <v>0</v>
      </c>
      <c r="F149" s="76">
        <f>[1]Sheet1!$I$1923</f>
        <v>0</v>
      </c>
      <c r="G149" s="76">
        <f>[1]Sheet1!$I$1923</f>
        <v>0</v>
      </c>
      <c r="H149" s="76">
        <f>[1]Sheet1!$I$1923</f>
        <v>0</v>
      </c>
      <c r="I149" s="44">
        <f t="shared" si="7"/>
        <v>2456</v>
      </c>
      <c r="J149" s="36"/>
    </row>
    <row r="150" spans="1:10" x14ac:dyDescent="0.25">
      <c r="A150" s="1" t="s">
        <v>626</v>
      </c>
      <c r="B150" s="5" t="s">
        <v>627</v>
      </c>
      <c r="C150" s="2" t="s">
        <v>628</v>
      </c>
      <c r="D150" s="76">
        <v>1856</v>
      </c>
      <c r="E150" s="76">
        <f>[1]Sheet1!$I$1923</f>
        <v>0</v>
      </c>
      <c r="F150" s="76">
        <f>[1]Sheet1!$I$1923</f>
        <v>0</v>
      </c>
      <c r="G150" s="76">
        <f>[1]Sheet1!$I$1923</f>
        <v>0</v>
      </c>
      <c r="H150" s="76">
        <f>[1]Sheet1!$I$1923</f>
        <v>0</v>
      </c>
      <c r="I150" s="44">
        <f t="shared" si="7"/>
        <v>1856</v>
      </c>
      <c r="J150" s="36"/>
    </row>
    <row r="151" spans="1:10" x14ac:dyDescent="0.25">
      <c r="A151" s="1" t="s">
        <v>629</v>
      </c>
      <c r="B151" s="5" t="s">
        <v>630</v>
      </c>
      <c r="C151" s="2" t="s">
        <v>631</v>
      </c>
      <c r="D151" s="76">
        <v>1472</v>
      </c>
      <c r="E151" s="76">
        <f>[1]Sheet1!$I$1923</f>
        <v>0</v>
      </c>
      <c r="F151" s="76">
        <f>[1]Sheet1!$I$1923</f>
        <v>0</v>
      </c>
      <c r="G151" s="76">
        <f>[1]Sheet1!$I$1923</f>
        <v>0</v>
      </c>
      <c r="H151" s="76">
        <f>[1]Sheet1!$I$1923</f>
        <v>0</v>
      </c>
      <c r="I151" s="44">
        <f t="shared" si="7"/>
        <v>1472</v>
      </c>
      <c r="J151" s="36"/>
    </row>
    <row r="152" spans="1:10" x14ac:dyDescent="0.25">
      <c r="A152" s="1" t="s">
        <v>632</v>
      </c>
      <c r="B152" s="5" t="s">
        <v>633</v>
      </c>
      <c r="C152" s="2" t="s">
        <v>634</v>
      </c>
      <c r="D152" s="76">
        <v>627</v>
      </c>
      <c r="E152" s="76">
        <f>[1]Sheet1!$I$1923</f>
        <v>0</v>
      </c>
      <c r="F152" s="76">
        <f>[1]Sheet1!$I$1923</f>
        <v>0</v>
      </c>
      <c r="G152" s="76">
        <f>[1]Sheet1!$I$1923</f>
        <v>0</v>
      </c>
      <c r="H152" s="76">
        <f>[1]Sheet1!$I$1923</f>
        <v>0</v>
      </c>
      <c r="I152" s="44">
        <f t="shared" si="7"/>
        <v>627</v>
      </c>
      <c r="J152" s="36"/>
    </row>
    <row r="153" spans="1:10" x14ac:dyDescent="0.25">
      <c r="A153" s="1" t="s">
        <v>635</v>
      </c>
      <c r="B153" s="5" t="s">
        <v>636</v>
      </c>
      <c r="C153" s="2" t="s">
        <v>637</v>
      </c>
      <c r="D153" s="76">
        <v>1214</v>
      </c>
      <c r="E153" s="76">
        <f>[1]Sheet1!$I$1923</f>
        <v>0</v>
      </c>
      <c r="F153" s="76">
        <f>[1]Sheet1!$I$1923</f>
        <v>0</v>
      </c>
      <c r="G153" s="76">
        <f>[1]Sheet1!$I$1923</f>
        <v>0</v>
      </c>
      <c r="H153" s="76">
        <f>[1]Sheet1!$I$1923</f>
        <v>0</v>
      </c>
      <c r="I153" s="44">
        <f t="shared" si="7"/>
        <v>1214</v>
      </c>
      <c r="J153" s="36"/>
    </row>
    <row r="154" spans="1:10" x14ac:dyDescent="0.25">
      <c r="A154" s="86" t="s">
        <v>638</v>
      </c>
      <c r="B154" s="86" t="s">
        <v>639</v>
      </c>
      <c r="C154" s="73" t="s">
        <v>640</v>
      </c>
      <c r="D154" s="76">
        <v>3498</v>
      </c>
      <c r="E154" s="76">
        <f>[1]Sheet1!$I$1923</f>
        <v>0</v>
      </c>
      <c r="F154" s="76">
        <f>[1]Sheet1!$I$1923</f>
        <v>0</v>
      </c>
      <c r="G154" s="76">
        <f>[1]Sheet1!$I$1923</f>
        <v>0</v>
      </c>
      <c r="H154" s="76">
        <f>[1]Sheet1!$I$1923</f>
        <v>0</v>
      </c>
      <c r="I154" s="44">
        <f t="shared" si="7"/>
        <v>3498</v>
      </c>
      <c r="J154" s="77"/>
    </row>
    <row r="155" spans="1:10" x14ac:dyDescent="0.25">
      <c r="A155" s="1" t="s">
        <v>641</v>
      </c>
      <c r="B155" s="5" t="s">
        <v>642</v>
      </c>
      <c r="C155" s="2" t="s">
        <v>22</v>
      </c>
      <c r="D155" s="76">
        <v>2632</v>
      </c>
      <c r="E155" s="76">
        <f>[1]Sheet1!$I$1923</f>
        <v>0</v>
      </c>
      <c r="F155" s="76">
        <f>[1]Sheet1!$I$1923</f>
        <v>0</v>
      </c>
      <c r="G155" s="76">
        <f>[1]Sheet1!$I$1923</f>
        <v>0</v>
      </c>
      <c r="H155" s="76">
        <f>[1]Sheet1!$I$1923</f>
        <v>0</v>
      </c>
      <c r="I155" s="44">
        <f t="shared" si="7"/>
        <v>2632</v>
      </c>
      <c r="J155" s="36"/>
    </row>
    <row r="156" spans="1:10" x14ac:dyDescent="0.25">
      <c r="A156" s="1" t="s">
        <v>643</v>
      </c>
      <c r="B156" s="5" t="s">
        <v>644</v>
      </c>
      <c r="C156" s="2" t="s">
        <v>645</v>
      </c>
      <c r="D156" s="76">
        <v>718</v>
      </c>
      <c r="E156" s="76">
        <f>[1]Sheet1!$I$1923</f>
        <v>0</v>
      </c>
      <c r="F156" s="76">
        <f>[1]Sheet1!$I$1923</f>
        <v>0</v>
      </c>
      <c r="G156" s="76">
        <f>[1]Sheet1!$I$1923</f>
        <v>0</v>
      </c>
      <c r="H156" s="76">
        <f>[1]Sheet1!$I$1923</f>
        <v>0</v>
      </c>
      <c r="I156" s="44">
        <f t="shared" si="7"/>
        <v>718</v>
      </c>
      <c r="J156" s="36"/>
    </row>
    <row r="157" spans="1:10" x14ac:dyDescent="0.25">
      <c r="A157" s="1" t="s">
        <v>646</v>
      </c>
      <c r="B157" s="5" t="s">
        <v>647</v>
      </c>
      <c r="C157" s="2" t="s">
        <v>640</v>
      </c>
      <c r="D157" s="76">
        <v>4377</v>
      </c>
      <c r="E157" s="76">
        <f>[1]Sheet1!$I$1923</f>
        <v>0</v>
      </c>
      <c r="F157" s="76">
        <f>[1]Sheet1!$I$1923</f>
        <v>0</v>
      </c>
      <c r="G157" s="76">
        <f>[1]Sheet1!$I$1923</f>
        <v>0</v>
      </c>
      <c r="H157" s="76">
        <f>[1]Sheet1!$I$1923</f>
        <v>0</v>
      </c>
      <c r="I157" s="44">
        <f t="shared" si="7"/>
        <v>4377</v>
      </c>
      <c r="J157" s="36"/>
    </row>
    <row r="158" spans="1:10" x14ac:dyDescent="0.25">
      <c r="A158" s="1" t="s">
        <v>648</v>
      </c>
      <c r="B158" s="5" t="s">
        <v>649</v>
      </c>
      <c r="C158" s="2" t="s">
        <v>650</v>
      </c>
      <c r="D158" s="76">
        <v>721</v>
      </c>
      <c r="E158" s="76">
        <f>[1]Sheet1!$I$1923</f>
        <v>0</v>
      </c>
      <c r="F158" s="76">
        <f>[1]Sheet1!$I$1923</f>
        <v>0</v>
      </c>
      <c r="G158" s="76">
        <f>[1]Sheet1!$I$1923</f>
        <v>0</v>
      </c>
      <c r="H158" s="76">
        <f>[1]Sheet1!$I$1923</f>
        <v>0</v>
      </c>
      <c r="I158" s="44">
        <f t="shared" si="7"/>
        <v>721</v>
      </c>
      <c r="J158" s="36"/>
    </row>
    <row r="159" spans="1:10" x14ac:dyDescent="0.25">
      <c r="A159" s="1" t="s">
        <v>651</v>
      </c>
      <c r="B159" s="5" t="s">
        <v>652</v>
      </c>
      <c r="C159" s="2" t="s">
        <v>653</v>
      </c>
      <c r="D159" s="76">
        <v>1002</v>
      </c>
      <c r="E159" s="76">
        <f>[1]Sheet1!$I$1923</f>
        <v>0</v>
      </c>
      <c r="F159" s="76">
        <f>[1]Sheet1!$I$1923</f>
        <v>0</v>
      </c>
      <c r="G159" s="76">
        <f>[1]Sheet1!$I$1923</f>
        <v>0</v>
      </c>
      <c r="H159" s="76">
        <f>[1]Sheet1!$I$1923</f>
        <v>0</v>
      </c>
      <c r="I159" s="44">
        <f t="shared" si="7"/>
        <v>1002</v>
      </c>
      <c r="J159" s="36"/>
    </row>
    <row r="160" spans="1:10" x14ac:dyDescent="0.25">
      <c r="A160" s="1" t="s">
        <v>654</v>
      </c>
      <c r="B160" s="5" t="s">
        <v>655</v>
      </c>
      <c r="C160" s="2" t="s">
        <v>656</v>
      </c>
      <c r="D160" s="76">
        <v>660</v>
      </c>
      <c r="E160" s="76">
        <f>[1]Sheet1!$I$1923</f>
        <v>0</v>
      </c>
      <c r="F160" s="76">
        <f>[1]Sheet1!$I$1923</f>
        <v>0</v>
      </c>
      <c r="G160" s="76">
        <f>[1]Sheet1!$I$1923</f>
        <v>0</v>
      </c>
      <c r="H160" s="76">
        <f>[1]Sheet1!$I$1923</f>
        <v>0</v>
      </c>
      <c r="I160" s="44">
        <f t="shared" si="7"/>
        <v>660</v>
      </c>
      <c r="J160" s="36"/>
    </row>
    <row r="161" spans="1:10" x14ac:dyDescent="0.25">
      <c r="A161" s="1" t="s">
        <v>657</v>
      </c>
      <c r="B161" s="5" t="s">
        <v>658</v>
      </c>
      <c r="C161" s="2" t="s">
        <v>659</v>
      </c>
      <c r="D161" s="76">
        <v>2631</v>
      </c>
      <c r="E161" s="76">
        <f>[1]Sheet1!$I$1923</f>
        <v>0</v>
      </c>
      <c r="F161" s="76">
        <f>[1]Sheet1!$I$1923</f>
        <v>0</v>
      </c>
      <c r="G161" s="76">
        <f>[1]Sheet1!$I$1923</f>
        <v>0</v>
      </c>
      <c r="H161" s="76">
        <f>[1]Sheet1!$I$1923</f>
        <v>0</v>
      </c>
      <c r="I161" s="44">
        <f t="shared" si="7"/>
        <v>2631</v>
      </c>
      <c r="J161" s="36"/>
    </row>
    <row r="162" spans="1:10" x14ac:dyDescent="0.25">
      <c r="A162" s="1" t="s">
        <v>660</v>
      </c>
      <c r="B162" s="5" t="s">
        <v>661</v>
      </c>
      <c r="C162" s="2" t="s">
        <v>662</v>
      </c>
      <c r="D162" s="76">
        <v>6451</v>
      </c>
      <c r="E162" s="76">
        <f>[1]Sheet1!$I$1923</f>
        <v>0</v>
      </c>
      <c r="F162" s="76">
        <f>[1]Sheet1!$I$1923</f>
        <v>0</v>
      </c>
      <c r="G162" s="76">
        <f>[1]Sheet1!$I$1923</f>
        <v>0</v>
      </c>
      <c r="H162" s="76">
        <f>[1]Sheet1!$I$1923</f>
        <v>0</v>
      </c>
      <c r="I162" s="44">
        <f t="shared" si="7"/>
        <v>6451</v>
      </c>
      <c r="J162" s="36"/>
    </row>
    <row r="163" spans="1:10" x14ac:dyDescent="0.25">
      <c r="A163" s="1" t="s">
        <v>663</v>
      </c>
      <c r="B163" s="5" t="s">
        <v>664</v>
      </c>
      <c r="C163" s="2" t="s">
        <v>665</v>
      </c>
      <c r="D163" s="76">
        <v>376</v>
      </c>
      <c r="E163" s="76">
        <f>[1]Sheet1!$I$1923</f>
        <v>0</v>
      </c>
      <c r="F163" s="76">
        <f>[1]Sheet1!$I$1923</f>
        <v>0</v>
      </c>
      <c r="G163" s="76">
        <f>[1]Sheet1!$I$1923</f>
        <v>0</v>
      </c>
      <c r="H163" s="76">
        <f>[1]Sheet1!$I$1923</f>
        <v>0</v>
      </c>
      <c r="I163" s="44">
        <f t="shared" si="7"/>
        <v>376</v>
      </c>
      <c r="J163" s="36"/>
    </row>
    <row r="164" spans="1:10" x14ac:dyDescent="0.25">
      <c r="A164" s="1" t="s">
        <v>666</v>
      </c>
      <c r="B164" s="5" t="s">
        <v>647</v>
      </c>
      <c r="C164" s="2" t="s">
        <v>667</v>
      </c>
      <c r="D164" s="76">
        <v>1047</v>
      </c>
      <c r="E164" s="76">
        <f>[1]Sheet1!$I$1923</f>
        <v>0</v>
      </c>
      <c r="F164" s="76">
        <f>[1]Sheet1!$I$1923</f>
        <v>0</v>
      </c>
      <c r="G164" s="76">
        <f>[1]Sheet1!$I$1923</f>
        <v>0</v>
      </c>
      <c r="H164" s="76">
        <f>[1]Sheet1!$I$1923</f>
        <v>0</v>
      </c>
      <c r="I164" s="44">
        <f t="shared" si="7"/>
        <v>1047</v>
      </c>
      <c r="J164" s="36"/>
    </row>
    <row r="165" spans="1:10" x14ac:dyDescent="0.25">
      <c r="A165" s="1" t="s">
        <v>668</v>
      </c>
      <c r="B165" s="5" t="s">
        <v>669</v>
      </c>
      <c r="C165" s="2" t="s">
        <v>670</v>
      </c>
      <c r="D165" s="76">
        <v>1699</v>
      </c>
      <c r="E165" s="76">
        <f>[1]Sheet1!$I$1923</f>
        <v>0</v>
      </c>
      <c r="F165" s="76">
        <f>[1]Sheet1!$I$1923</f>
        <v>0</v>
      </c>
      <c r="G165" s="76">
        <f>[1]Sheet1!$I$1923</f>
        <v>0</v>
      </c>
      <c r="H165" s="76">
        <f>[1]Sheet1!$I$1923</f>
        <v>0</v>
      </c>
      <c r="I165" s="44">
        <f t="shared" si="7"/>
        <v>1699</v>
      </c>
      <c r="J165" s="36"/>
    </row>
    <row r="166" spans="1:10" x14ac:dyDescent="0.25">
      <c r="A166" s="1" t="s">
        <v>671</v>
      </c>
      <c r="B166" s="5" t="s">
        <v>672</v>
      </c>
      <c r="C166" s="2" t="s">
        <v>673</v>
      </c>
      <c r="D166" s="76">
        <v>2000</v>
      </c>
      <c r="E166" s="76">
        <f>[1]Sheet1!$I$1923</f>
        <v>0</v>
      </c>
      <c r="F166" s="76">
        <f>[1]Sheet1!$I$1923</f>
        <v>0</v>
      </c>
      <c r="G166" s="76">
        <f>[1]Sheet1!$I$1923</f>
        <v>0</v>
      </c>
      <c r="H166" s="76">
        <f>[1]Sheet1!$I$1923</f>
        <v>0</v>
      </c>
      <c r="I166" s="44">
        <f t="shared" si="7"/>
        <v>2000</v>
      </c>
      <c r="J166" s="36"/>
    </row>
    <row r="167" spans="1:10" x14ac:dyDescent="0.25">
      <c r="A167" s="1" t="s">
        <v>674</v>
      </c>
      <c r="B167" s="5" t="s">
        <v>675</v>
      </c>
      <c r="C167" s="2" t="s">
        <v>676</v>
      </c>
      <c r="D167" s="76">
        <v>1131</v>
      </c>
      <c r="E167" s="76">
        <f>[1]Sheet1!$I$1923</f>
        <v>0</v>
      </c>
      <c r="F167" s="76">
        <f>[1]Sheet1!$I$1923</f>
        <v>0</v>
      </c>
      <c r="G167" s="76">
        <f>[1]Sheet1!$I$1923</f>
        <v>0</v>
      </c>
      <c r="H167" s="76">
        <f>[1]Sheet1!$I$1923</f>
        <v>0</v>
      </c>
      <c r="I167" s="44">
        <f t="shared" si="7"/>
        <v>1131</v>
      </c>
      <c r="J167" s="36"/>
    </row>
    <row r="168" spans="1:10" x14ac:dyDescent="0.25">
      <c r="A168" s="1" t="s">
        <v>677</v>
      </c>
      <c r="B168" s="5" t="s">
        <v>678</v>
      </c>
      <c r="C168" s="2" t="s">
        <v>679</v>
      </c>
      <c r="D168" s="76">
        <v>3233</v>
      </c>
      <c r="E168" s="76">
        <f>[1]Sheet1!$I$1923</f>
        <v>0</v>
      </c>
      <c r="F168" s="76">
        <f>[1]Sheet1!$I$1923</f>
        <v>0</v>
      </c>
      <c r="G168" s="76">
        <f>[1]Sheet1!$I$1923</f>
        <v>0</v>
      </c>
      <c r="H168" s="76">
        <f>[1]Sheet1!$I$1923</f>
        <v>0</v>
      </c>
      <c r="I168" s="44">
        <f t="shared" si="7"/>
        <v>3233</v>
      </c>
      <c r="J168" s="36"/>
    </row>
    <row r="169" spans="1:10" x14ac:dyDescent="0.25">
      <c r="A169" s="1" t="s">
        <v>680</v>
      </c>
      <c r="B169" s="5" t="s">
        <v>681</v>
      </c>
      <c r="C169" s="2" t="s">
        <v>682</v>
      </c>
      <c r="D169" s="76">
        <v>499</v>
      </c>
      <c r="E169" s="76">
        <f>[1]Sheet1!$I$1923</f>
        <v>0</v>
      </c>
      <c r="F169" s="76">
        <f>[1]Sheet1!$I$1923</f>
        <v>0</v>
      </c>
      <c r="G169" s="76">
        <f>[1]Sheet1!$I$1923</f>
        <v>0</v>
      </c>
      <c r="H169" s="76">
        <f>[1]Sheet1!$I$1923</f>
        <v>0</v>
      </c>
      <c r="I169" s="44">
        <f t="shared" si="7"/>
        <v>499</v>
      </c>
      <c r="J169" s="36"/>
    </row>
    <row r="170" spans="1:10" x14ac:dyDescent="0.25">
      <c r="A170" s="1" t="s">
        <v>683</v>
      </c>
      <c r="B170" s="5" t="s">
        <v>684</v>
      </c>
      <c r="C170" s="2" t="s">
        <v>685</v>
      </c>
      <c r="D170" s="76">
        <v>796</v>
      </c>
      <c r="E170" s="76">
        <f>[1]Sheet1!$I$1923</f>
        <v>0</v>
      </c>
      <c r="F170" s="76">
        <f>[1]Sheet1!$I$1923</f>
        <v>0</v>
      </c>
      <c r="G170" s="76">
        <f>[1]Sheet1!$I$1923</f>
        <v>0</v>
      </c>
      <c r="H170" s="76">
        <f>[1]Sheet1!$I$1923</f>
        <v>0</v>
      </c>
      <c r="I170" s="44">
        <f t="shared" si="7"/>
        <v>796</v>
      </c>
      <c r="J170" s="36"/>
    </row>
    <row r="171" spans="1:10" x14ac:dyDescent="0.25">
      <c r="A171" s="1" t="s">
        <v>686</v>
      </c>
      <c r="B171" s="5" t="s">
        <v>687</v>
      </c>
      <c r="C171" s="2" t="s">
        <v>688</v>
      </c>
      <c r="D171" s="76">
        <v>4043</v>
      </c>
      <c r="E171" s="76">
        <f>[1]Sheet1!$I$1923</f>
        <v>0</v>
      </c>
      <c r="F171" s="76">
        <f>[1]Sheet1!$I$1923</f>
        <v>0</v>
      </c>
      <c r="G171" s="76">
        <f>[1]Sheet1!$I$1923</f>
        <v>0</v>
      </c>
      <c r="H171" s="76">
        <f>[1]Sheet1!$I$1923</f>
        <v>0</v>
      </c>
      <c r="I171" s="44">
        <f t="shared" si="7"/>
        <v>4043</v>
      </c>
      <c r="J171" s="36"/>
    </row>
    <row r="172" spans="1:10" x14ac:dyDescent="0.25">
      <c r="A172" s="1" t="s">
        <v>686</v>
      </c>
      <c r="B172" s="5" t="s">
        <v>689</v>
      </c>
      <c r="C172" s="2" t="s">
        <v>690</v>
      </c>
      <c r="D172" s="76">
        <v>718</v>
      </c>
      <c r="E172" s="76">
        <f>[1]Sheet1!$I$1923</f>
        <v>0</v>
      </c>
      <c r="F172" s="76">
        <f>[1]Sheet1!$I$1923</f>
        <v>0</v>
      </c>
      <c r="G172" s="76">
        <f>[1]Sheet1!$I$1923</f>
        <v>0</v>
      </c>
      <c r="H172" s="76">
        <f>[1]Sheet1!$I$1923</f>
        <v>0</v>
      </c>
      <c r="I172" s="44">
        <f t="shared" si="7"/>
        <v>718</v>
      </c>
      <c r="J172" s="36"/>
    </row>
    <row r="173" spans="1:10" x14ac:dyDescent="0.25">
      <c r="A173" s="1" t="s">
        <v>691</v>
      </c>
      <c r="B173" s="5" t="s">
        <v>692</v>
      </c>
      <c r="C173" s="2" t="s">
        <v>693</v>
      </c>
      <c r="D173" s="76">
        <v>2425</v>
      </c>
      <c r="E173" s="76">
        <f>[1]Sheet1!$I$1923</f>
        <v>0</v>
      </c>
      <c r="F173" s="76">
        <f>[1]Sheet1!$I$1923</f>
        <v>0</v>
      </c>
      <c r="G173" s="76">
        <f>[1]Sheet1!$I$1923</f>
        <v>0</v>
      </c>
      <c r="H173" s="76">
        <f>[1]Sheet1!$I$1923</f>
        <v>0</v>
      </c>
      <c r="I173" s="44">
        <f t="shared" si="7"/>
        <v>2425</v>
      </c>
      <c r="J173" s="36"/>
    </row>
    <row r="174" spans="1:10" x14ac:dyDescent="0.25">
      <c r="A174" s="1" t="s">
        <v>694</v>
      </c>
      <c r="B174" s="5" t="s">
        <v>695</v>
      </c>
      <c r="C174" s="2" t="s">
        <v>696</v>
      </c>
      <c r="D174" s="76">
        <v>2155</v>
      </c>
      <c r="E174" s="76">
        <f>[1]Sheet1!$I$1923</f>
        <v>0</v>
      </c>
      <c r="F174" s="76">
        <f>[1]Sheet1!$I$1923</f>
        <v>0</v>
      </c>
      <c r="G174" s="76">
        <f>[1]Sheet1!$I$1923</f>
        <v>0</v>
      </c>
      <c r="H174" s="76">
        <f>[1]Sheet1!$I$1923</f>
        <v>0</v>
      </c>
      <c r="I174" s="44">
        <f t="shared" si="7"/>
        <v>2155</v>
      </c>
      <c r="J174" s="36"/>
    </row>
    <row r="175" spans="1:10" x14ac:dyDescent="0.25">
      <c r="A175" s="1" t="s">
        <v>697</v>
      </c>
      <c r="B175" s="5" t="s">
        <v>698</v>
      </c>
      <c r="C175" s="2" t="s">
        <v>699</v>
      </c>
      <c r="D175" s="76">
        <v>3311</v>
      </c>
      <c r="E175" s="76">
        <f>[1]Sheet1!$I$1923</f>
        <v>0</v>
      </c>
      <c r="F175" s="76">
        <f>[1]Sheet1!$I$1923</f>
        <v>0</v>
      </c>
      <c r="G175" s="76">
        <f>[1]Sheet1!$I$1923</f>
        <v>0</v>
      </c>
      <c r="H175" s="76">
        <f>[1]Sheet1!$I$1923</f>
        <v>0</v>
      </c>
      <c r="I175" s="44">
        <f t="shared" si="7"/>
        <v>3311</v>
      </c>
      <c r="J175" s="36"/>
    </row>
    <row r="176" spans="1:10" x14ac:dyDescent="0.25">
      <c r="A176" s="1" t="s">
        <v>700</v>
      </c>
      <c r="B176" s="5" t="s">
        <v>701</v>
      </c>
      <c r="C176" s="2" t="s">
        <v>702</v>
      </c>
      <c r="D176" s="76">
        <v>8286</v>
      </c>
      <c r="E176" s="76">
        <f>[1]Sheet1!$I$1923</f>
        <v>0</v>
      </c>
      <c r="F176" s="76">
        <f>[1]Sheet1!$I$1923</f>
        <v>0</v>
      </c>
      <c r="G176" s="76">
        <f>[1]Sheet1!$I$1923</f>
        <v>0</v>
      </c>
      <c r="H176" s="76">
        <f>[1]Sheet1!$I$1923</f>
        <v>0</v>
      </c>
      <c r="I176" s="44">
        <f t="shared" si="7"/>
        <v>8286</v>
      </c>
      <c r="J176" s="36"/>
    </row>
    <row r="177" spans="1:10" x14ac:dyDescent="0.25">
      <c r="A177" s="1" t="s">
        <v>703</v>
      </c>
      <c r="B177" s="5" t="s">
        <v>704</v>
      </c>
      <c r="C177" s="2" t="s">
        <v>705</v>
      </c>
      <c r="D177" s="76">
        <v>2132</v>
      </c>
      <c r="E177" s="76">
        <f>[1]Sheet1!$I$1923</f>
        <v>0</v>
      </c>
      <c r="F177" s="76">
        <f>[1]Sheet1!$I$1923</f>
        <v>0</v>
      </c>
      <c r="G177" s="76">
        <f>[1]Sheet1!$I$1923</f>
        <v>0</v>
      </c>
      <c r="H177" s="76">
        <f>[1]Sheet1!$I$1923</f>
        <v>0</v>
      </c>
      <c r="I177" s="44">
        <f t="shared" si="7"/>
        <v>2132</v>
      </c>
      <c r="J177" s="36"/>
    </row>
    <row r="178" spans="1:10" x14ac:dyDescent="0.25">
      <c r="A178" s="1" t="s">
        <v>706</v>
      </c>
      <c r="B178" s="5" t="s">
        <v>707</v>
      </c>
      <c r="C178" s="2" t="s">
        <v>708</v>
      </c>
      <c r="D178" s="76">
        <v>3583</v>
      </c>
      <c r="E178" s="76">
        <f>[1]Sheet1!$I$1923</f>
        <v>0</v>
      </c>
      <c r="F178" s="76">
        <f>[1]Sheet1!$I$1923</f>
        <v>0</v>
      </c>
      <c r="G178" s="76">
        <f>[1]Sheet1!$I$1923</f>
        <v>0</v>
      </c>
      <c r="H178" s="76">
        <f>[1]Sheet1!$I$1923</f>
        <v>0</v>
      </c>
      <c r="I178" s="44">
        <f t="shared" si="7"/>
        <v>3583</v>
      </c>
      <c r="J178" s="36"/>
    </row>
    <row r="179" spans="1:10" x14ac:dyDescent="0.25">
      <c r="A179" s="1" t="s">
        <v>709</v>
      </c>
      <c r="B179" s="5" t="s">
        <v>710</v>
      </c>
      <c r="C179" s="2" t="s">
        <v>711</v>
      </c>
      <c r="D179" s="76">
        <v>10168</v>
      </c>
      <c r="E179" s="76">
        <f>[1]Sheet1!$I$1923</f>
        <v>0</v>
      </c>
      <c r="F179" s="76">
        <f>[1]Sheet1!$I$1923</f>
        <v>0</v>
      </c>
      <c r="G179" s="76">
        <f>[1]Sheet1!$I$1923</f>
        <v>0</v>
      </c>
      <c r="H179" s="76">
        <f>[1]Sheet1!$I$1923</f>
        <v>0</v>
      </c>
      <c r="I179" s="44">
        <f t="shared" si="7"/>
        <v>10168</v>
      </c>
      <c r="J179" s="36"/>
    </row>
    <row r="180" spans="1:10" x14ac:dyDescent="0.25">
      <c r="A180" s="1" t="s">
        <v>712</v>
      </c>
      <c r="B180" s="5" t="s">
        <v>713</v>
      </c>
      <c r="C180" s="2" t="s">
        <v>714</v>
      </c>
      <c r="D180" s="76">
        <v>1058</v>
      </c>
      <c r="E180" s="76">
        <f>[1]Sheet1!$I$1923</f>
        <v>0</v>
      </c>
      <c r="F180" s="76">
        <f>[1]Sheet1!$I$1923</f>
        <v>0</v>
      </c>
      <c r="G180" s="76">
        <f>[1]Sheet1!$I$1923</f>
        <v>0</v>
      </c>
      <c r="H180" s="76">
        <f>[1]Sheet1!$I$1923</f>
        <v>0</v>
      </c>
      <c r="I180" s="44">
        <f t="shared" si="7"/>
        <v>1058</v>
      </c>
      <c r="J180" s="36"/>
    </row>
    <row r="181" spans="1:10" x14ac:dyDescent="0.25">
      <c r="A181" s="1" t="s">
        <v>715</v>
      </c>
      <c r="B181" s="5" t="s">
        <v>716</v>
      </c>
      <c r="C181" s="2" t="s">
        <v>717</v>
      </c>
      <c r="D181" s="76">
        <v>1850</v>
      </c>
      <c r="E181" s="76">
        <f>[1]Sheet1!$I$1923</f>
        <v>0</v>
      </c>
      <c r="F181" s="76">
        <f>[1]Sheet1!$I$1923</f>
        <v>0</v>
      </c>
      <c r="G181" s="76">
        <f>[1]Sheet1!$I$1923</f>
        <v>0</v>
      </c>
      <c r="H181" s="76">
        <f>[1]Sheet1!$I$1923</f>
        <v>0</v>
      </c>
      <c r="I181" s="44">
        <f t="shared" si="7"/>
        <v>1850</v>
      </c>
      <c r="J181" s="36"/>
    </row>
    <row r="182" spans="1:10" x14ac:dyDescent="0.25">
      <c r="A182" s="1" t="s">
        <v>718</v>
      </c>
      <c r="B182" s="5" t="s">
        <v>719</v>
      </c>
      <c r="C182" s="2" t="s">
        <v>720</v>
      </c>
      <c r="D182" s="76">
        <v>5423</v>
      </c>
      <c r="E182" s="76">
        <f>[1]Sheet1!$I$1923</f>
        <v>0</v>
      </c>
      <c r="F182" s="76">
        <f>[1]Sheet1!$I$1923</f>
        <v>0</v>
      </c>
      <c r="G182" s="76">
        <f>[1]Sheet1!$I$1923</f>
        <v>0</v>
      </c>
      <c r="H182" s="76">
        <f>[1]Sheet1!$I$1923</f>
        <v>0</v>
      </c>
      <c r="I182" s="44">
        <f t="shared" si="7"/>
        <v>5423</v>
      </c>
      <c r="J182" s="36"/>
    </row>
    <row r="183" spans="1:10" x14ac:dyDescent="0.25">
      <c r="A183" s="1" t="s">
        <v>721</v>
      </c>
      <c r="B183" s="5" t="s">
        <v>722</v>
      </c>
      <c r="C183" s="2" t="s">
        <v>723</v>
      </c>
      <c r="D183" s="76">
        <v>1057</v>
      </c>
      <c r="E183" s="76">
        <f>[1]Sheet1!$I$1923</f>
        <v>0</v>
      </c>
      <c r="F183" s="76">
        <f>[1]Sheet1!$I$1923</f>
        <v>0</v>
      </c>
      <c r="G183" s="76">
        <f>[1]Sheet1!$I$1923</f>
        <v>0</v>
      </c>
      <c r="H183" s="76">
        <f>[1]Sheet1!$I$1923</f>
        <v>0</v>
      </c>
      <c r="I183" s="44">
        <f t="shared" si="7"/>
        <v>1057</v>
      </c>
      <c r="J183" s="36"/>
    </row>
    <row r="184" spans="1:10" x14ac:dyDescent="0.25">
      <c r="A184" s="1" t="s">
        <v>724</v>
      </c>
      <c r="B184" s="5" t="s">
        <v>725</v>
      </c>
      <c r="C184" s="2" t="s">
        <v>150</v>
      </c>
      <c r="D184" s="76">
        <v>2632</v>
      </c>
      <c r="E184" s="76">
        <f>[1]Sheet1!$I$1923</f>
        <v>0</v>
      </c>
      <c r="F184" s="76">
        <f>[1]Sheet1!$I$1923</f>
        <v>0</v>
      </c>
      <c r="G184" s="76">
        <f>[1]Sheet1!$I$1923</f>
        <v>0</v>
      </c>
      <c r="H184" s="76">
        <f>[1]Sheet1!$I$1923</f>
        <v>0</v>
      </c>
      <c r="I184" s="44">
        <f t="shared" si="7"/>
        <v>2632</v>
      </c>
      <c r="J184" s="36"/>
    </row>
    <row r="185" spans="1:10" x14ac:dyDescent="0.25">
      <c r="A185" s="1" t="s">
        <v>726</v>
      </c>
      <c r="B185" s="5" t="s">
        <v>727</v>
      </c>
      <c r="C185" s="2" t="s">
        <v>539</v>
      </c>
      <c r="D185" s="76">
        <v>1602</v>
      </c>
      <c r="E185" s="76">
        <f>[1]Sheet1!$I$1923</f>
        <v>0</v>
      </c>
      <c r="F185" s="76">
        <f>[1]Sheet1!$I$1923</f>
        <v>0</v>
      </c>
      <c r="G185" s="76">
        <f>[1]Sheet1!$I$1923</f>
        <v>0</v>
      </c>
      <c r="H185" s="76">
        <f>[1]Sheet1!$I$1923</f>
        <v>0</v>
      </c>
      <c r="I185" s="44">
        <f t="shared" si="7"/>
        <v>1602</v>
      </c>
      <c r="J185" s="36"/>
    </row>
    <row r="186" spans="1:10" x14ac:dyDescent="0.25">
      <c r="A186" s="1" t="s">
        <v>728</v>
      </c>
      <c r="B186" s="5" t="s">
        <v>729</v>
      </c>
      <c r="C186" s="2" t="s">
        <v>730</v>
      </c>
      <c r="D186" s="76">
        <v>2698</v>
      </c>
      <c r="E186" s="76">
        <f>[1]Sheet1!$I$1923</f>
        <v>0</v>
      </c>
      <c r="F186" s="76">
        <f>[1]Sheet1!$I$1923</f>
        <v>0</v>
      </c>
      <c r="G186" s="76">
        <f>[1]Sheet1!$I$1923</f>
        <v>0</v>
      </c>
      <c r="H186" s="76">
        <f>[1]Sheet1!$I$1923</f>
        <v>0</v>
      </c>
      <c r="I186" s="44">
        <f t="shared" si="7"/>
        <v>2698</v>
      </c>
      <c r="J186" s="36"/>
    </row>
    <row r="187" spans="1:10" x14ac:dyDescent="0.25">
      <c r="A187" s="1" t="s">
        <v>731</v>
      </c>
      <c r="B187" s="5" t="s">
        <v>732</v>
      </c>
      <c r="C187" s="2" t="s">
        <v>733</v>
      </c>
      <c r="D187" s="76">
        <v>1434</v>
      </c>
      <c r="E187" s="76">
        <f>[1]Sheet1!$I$1923</f>
        <v>0</v>
      </c>
      <c r="F187" s="76">
        <f>[1]Sheet1!$I$1923</f>
        <v>0</v>
      </c>
      <c r="G187" s="76">
        <f>[1]Sheet1!$I$1923</f>
        <v>0</v>
      </c>
      <c r="H187" s="76">
        <f>[1]Sheet1!$I$1923</f>
        <v>0</v>
      </c>
      <c r="I187" s="44">
        <f t="shared" si="7"/>
        <v>1434</v>
      </c>
      <c r="J187" s="36"/>
    </row>
    <row r="188" spans="1:10" x14ac:dyDescent="0.25">
      <c r="A188" s="1" t="s">
        <v>734</v>
      </c>
      <c r="B188" s="5" t="s">
        <v>735</v>
      </c>
      <c r="C188" s="2" t="s">
        <v>736</v>
      </c>
      <c r="D188" s="76">
        <v>3549</v>
      </c>
      <c r="E188" s="76">
        <f>[1]Sheet1!$I$1923</f>
        <v>0</v>
      </c>
      <c r="F188" s="76">
        <f>[1]Sheet1!$I$1923</f>
        <v>0</v>
      </c>
      <c r="G188" s="76">
        <f>[1]Sheet1!$I$1923</f>
        <v>0</v>
      </c>
      <c r="H188" s="76">
        <f>[1]Sheet1!$I$1923</f>
        <v>0</v>
      </c>
      <c r="I188" s="44">
        <f t="shared" si="7"/>
        <v>3549</v>
      </c>
      <c r="J188" s="36"/>
    </row>
    <row r="189" spans="1:10" x14ac:dyDescent="0.25">
      <c r="A189" s="1" t="s">
        <v>737</v>
      </c>
      <c r="B189" s="5" t="s">
        <v>738</v>
      </c>
      <c r="C189" s="2" t="s">
        <v>739</v>
      </c>
      <c r="D189" s="76">
        <v>1014</v>
      </c>
      <c r="E189" s="76">
        <f>[1]Sheet1!$I$1923</f>
        <v>0</v>
      </c>
      <c r="F189" s="76">
        <f>[1]Sheet1!$I$1923</f>
        <v>0</v>
      </c>
      <c r="G189" s="76">
        <f>[1]Sheet1!$I$1923</f>
        <v>0</v>
      </c>
      <c r="H189" s="76">
        <f>[1]Sheet1!$I$1923</f>
        <v>0</v>
      </c>
      <c r="I189" s="44">
        <f t="shared" si="7"/>
        <v>1014</v>
      </c>
      <c r="J189" s="36"/>
    </row>
    <row r="190" spans="1:10" x14ac:dyDescent="0.25">
      <c r="A190" s="1" t="s">
        <v>740</v>
      </c>
      <c r="B190" s="5" t="s">
        <v>741</v>
      </c>
      <c r="C190" s="2" t="s">
        <v>742</v>
      </c>
      <c r="D190" s="76">
        <v>1677</v>
      </c>
      <c r="E190" s="76">
        <f>[1]Sheet1!$I$1923</f>
        <v>0</v>
      </c>
      <c r="F190" s="76">
        <f>[1]Sheet1!$I$1923</f>
        <v>0</v>
      </c>
      <c r="G190" s="76">
        <f>[1]Sheet1!$I$1923</f>
        <v>0</v>
      </c>
      <c r="H190" s="76">
        <f>[1]Sheet1!$I$1923</f>
        <v>0</v>
      </c>
      <c r="I190" s="44">
        <f t="shared" si="7"/>
        <v>1677</v>
      </c>
      <c r="J190" s="36"/>
    </row>
    <row r="191" spans="1:10" x14ac:dyDescent="0.25">
      <c r="A191" s="1" t="s">
        <v>743</v>
      </c>
      <c r="B191" s="5" t="s">
        <v>744</v>
      </c>
      <c r="C191" s="2" t="s">
        <v>745</v>
      </c>
      <c r="D191" s="76">
        <v>1057</v>
      </c>
      <c r="E191" s="76">
        <f>[1]Sheet1!$I$1923</f>
        <v>0</v>
      </c>
      <c r="F191" s="76">
        <f>[1]Sheet1!$I$1923</f>
        <v>0</v>
      </c>
      <c r="G191" s="76">
        <f>[1]Sheet1!$I$1923</f>
        <v>0</v>
      </c>
      <c r="H191" s="76">
        <f>[1]Sheet1!$I$1923</f>
        <v>0</v>
      </c>
      <c r="I191" s="44">
        <f t="shared" si="7"/>
        <v>1057</v>
      </c>
      <c r="J191" s="36"/>
    </row>
    <row r="192" spans="1:10" x14ac:dyDescent="0.25">
      <c r="A192" s="1" t="s">
        <v>746</v>
      </c>
      <c r="B192" s="5" t="s">
        <v>747</v>
      </c>
      <c r="C192" s="2" t="s">
        <v>748</v>
      </c>
      <c r="D192" s="76">
        <v>2643</v>
      </c>
      <c r="E192" s="76">
        <f>[1]Sheet1!$I$1923</f>
        <v>0</v>
      </c>
      <c r="F192" s="76">
        <f>[1]Sheet1!$I$1923</f>
        <v>0</v>
      </c>
      <c r="G192" s="76">
        <f>[1]Sheet1!$I$1923</f>
        <v>0</v>
      </c>
      <c r="H192" s="76">
        <f>[1]Sheet1!$I$1923</f>
        <v>0</v>
      </c>
      <c r="I192" s="44">
        <f t="shared" si="7"/>
        <v>2643</v>
      </c>
      <c r="J192" s="36"/>
    </row>
    <row r="193" spans="1:10" x14ac:dyDescent="0.25">
      <c r="A193" s="1" t="s">
        <v>749</v>
      </c>
      <c r="B193" s="5" t="s">
        <v>750</v>
      </c>
      <c r="C193" s="2" t="s">
        <v>751</v>
      </c>
      <c r="D193" s="76">
        <v>1843</v>
      </c>
      <c r="E193" s="76">
        <f>[1]Sheet1!$I$1923</f>
        <v>0</v>
      </c>
      <c r="F193" s="76">
        <f>[1]Sheet1!$I$1923</f>
        <v>0</v>
      </c>
      <c r="G193" s="76">
        <f>[1]Sheet1!$I$1923</f>
        <v>0</v>
      </c>
      <c r="H193" s="76">
        <f>[1]Sheet1!$I$1923</f>
        <v>0</v>
      </c>
      <c r="I193" s="44">
        <f t="shared" si="7"/>
        <v>1843</v>
      </c>
      <c r="J193" s="36"/>
    </row>
    <row r="194" spans="1:10" x14ac:dyDescent="0.25">
      <c r="A194" s="1" t="s">
        <v>752</v>
      </c>
      <c r="B194" s="5" t="s">
        <v>753</v>
      </c>
      <c r="C194" s="2" t="s">
        <v>754</v>
      </c>
      <c r="D194" s="76">
        <v>1367</v>
      </c>
      <c r="E194" s="76">
        <f>[1]Sheet1!$I$1923</f>
        <v>0</v>
      </c>
      <c r="F194" s="76">
        <f>[1]Sheet1!$I$1923</f>
        <v>0</v>
      </c>
      <c r="G194" s="76">
        <f>[1]Sheet1!$I$1923</f>
        <v>0</v>
      </c>
      <c r="H194" s="76">
        <f>[1]Sheet1!$I$1923</f>
        <v>0</v>
      </c>
      <c r="I194" s="44">
        <f t="shared" si="7"/>
        <v>1367</v>
      </c>
      <c r="J194" s="36"/>
    </row>
    <row r="195" spans="1:10" x14ac:dyDescent="0.25">
      <c r="A195" s="1" t="s">
        <v>755</v>
      </c>
      <c r="B195" s="5" t="s">
        <v>756</v>
      </c>
      <c r="C195" s="2" t="s">
        <v>757</v>
      </c>
      <c r="D195" s="76">
        <v>1850</v>
      </c>
      <c r="E195" s="76">
        <f>[1]Sheet1!$I$1923</f>
        <v>0</v>
      </c>
      <c r="F195" s="76">
        <f>[1]Sheet1!$I$1923</f>
        <v>0</v>
      </c>
      <c r="G195" s="76">
        <f>[1]Sheet1!$I$1923</f>
        <v>0</v>
      </c>
      <c r="H195" s="76">
        <f>[1]Sheet1!$I$1923</f>
        <v>0</v>
      </c>
      <c r="I195" s="44">
        <f t="shared" si="7"/>
        <v>1850</v>
      </c>
      <c r="J195" s="36"/>
    </row>
    <row r="196" spans="1:10" x14ac:dyDescent="0.25">
      <c r="A196" s="1" t="s">
        <v>758</v>
      </c>
      <c r="B196" s="5" t="s">
        <v>759</v>
      </c>
      <c r="C196" s="2" t="s">
        <v>760</v>
      </c>
      <c r="D196" s="76">
        <v>2183</v>
      </c>
      <c r="E196" s="76">
        <f>[1]Sheet1!$I$1923</f>
        <v>0</v>
      </c>
      <c r="F196" s="76">
        <f>[1]Sheet1!$I$1923</f>
        <v>0</v>
      </c>
      <c r="G196" s="76">
        <f>[1]Sheet1!$I$1923</f>
        <v>0</v>
      </c>
      <c r="H196" s="76">
        <f>[1]Sheet1!$I$1923</f>
        <v>0</v>
      </c>
      <c r="I196" s="44">
        <f t="shared" si="7"/>
        <v>2183</v>
      </c>
      <c r="J196" s="36"/>
    </row>
    <row r="197" spans="1:10" x14ac:dyDescent="0.25">
      <c r="A197" s="1" t="s">
        <v>761</v>
      </c>
      <c r="B197" s="5" t="s">
        <v>762</v>
      </c>
      <c r="C197" s="2" t="s">
        <v>763</v>
      </c>
      <c r="D197" s="76">
        <v>1445</v>
      </c>
      <c r="E197" s="76">
        <f>[1]Sheet1!$I$1923</f>
        <v>0</v>
      </c>
      <c r="F197" s="76">
        <f>[1]Sheet1!$I$1923</f>
        <v>0</v>
      </c>
      <c r="G197" s="76">
        <f>[1]Sheet1!$I$1923</f>
        <v>0</v>
      </c>
      <c r="H197" s="76">
        <f>[1]Sheet1!$I$1923</f>
        <v>0</v>
      </c>
      <c r="I197" s="44">
        <f t="shared" si="7"/>
        <v>1445</v>
      </c>
      <c r="J197" s="36"/>
    </row>
    <row r="198" spans="1:10" x14ac:dyDescent="0.25">
      <c r="A198" s="1" t="s">
        <v>764</v>
      </c>
      <c r="B198" s="5" t="s">
        <v>765</v>
      </c>
      <c r="C198" s="2" t="s">
        <v>766</v>
      </c>
      <c r="D198" s="76">
        <v>8069</v>
      </c>
      <c r="E198" s="76">
        <f>[1]Sheet1!$I$1923</f>
        <v>0</v>
      </c>
      <c r="F198" s="76">
        <f>[1]Sheet1!$I$1923</f>
        <v>0</v>
      </c>
      <c r="G198" s="76">
        <f>[1]Sheet1!$I$1923</f>
        <v>0</v>
      </c>
      <c r="H198" s="76">
        <f>[1]Sheet1!$I$1923</f>
        <v>0</v>
      </c>
      <c r="I198" s="44">
        <f t="shared" si="7"/>
        <v>8069</v>
      </c>
      <c r="J198" s="36"/>
    </row>
    <row r="199" spans="1:10" x14ac:dyDescent="0.25">
      <c r="A199" s="1" t="s">
        <v>767</v>
      </c>
      <c r="B199" s="5" t="s">
        <v>768</v>
      </c>
      <c r="C199" s="2" t="s">
        <v>769</v>
      </c>
      <c r="D199" s="76">
        <v>1470</v>
      </c>
      <c r="E199" s="76">
        <f>[1]Sheet1!$I$1923</f>
        <v>0</v>
      </c>
      <c r="F199" s="76">
        <f>[1]Sheet1!$I$1923</f>
        <v>0</v>
      </c>
      <c r="G199" s="76">
        <f>[1]Sheet1!$I$1923</f>
        <v>0</v>
      </c>
      <c r="H199" s="76">
        <f>[1]Sheet1!$I$1923</f>
        <v>0</v>
      </c>
      <c r="I199" s="44">
        <f t="shared" si="7"/>
        <v>1470</v>
      </c>
      <c r="J199" s="36"/>
    </row>
    <row r="200" spans="1:10" x14ac:dyDescent="0.25">
      <c r="A200" s="1" t="s">
        <v>767</v>
      </c>
      <c r="B200" s="5" t="s">
        <v>770</v>
      </c>
      <c r="C200" s="2" t="s">
        <v>771</v>
      </c>
      <c r="D200" s="76">
        <v>1010</v>
      </c>
      <c r="E200" s="76">
        <f>[1]Sheet1!$I$1923</f>
        <v>0</v>
      </c>
      <c r="F200" s="76">
        <f>[1]Sheet1!$I$1923</f>
        <v>0</v>
      </c>
      <c r="G200" s="76">
        <f>[1]Sheet1!$I$1923</f>
        <v>0</v>
      </c>
      <c r="H200" s="76">
        <f>[1]Sheet1!$I$1923</f>
        <v>0</v>
      </c>
      <c r="I200" s="44">
        <f t="shared" si="7"/>
        <v>1010</v>
      </c>
      <c r="J200" s="36"/>
    </row>
    <row r="201" spans="1:10" x14ac:dyDescent="0.25">
      <c r="A201" s="1" t="s">
        <v>772</v>
      </c>
      <c r="B201" s="5" t="s">
        <v>773</v>
      </c>
      <c r="C201" s="2" t="s">
        <v>774</v>
      </c>
      <c r="D201" s="76">
        <v>783</v>
      </c>
      <c r="E201" s="76">
        <f>[1]Sheet1!$I$1923</f>
        <v>0</v>
      </c>
      <c r="F201" s="76">
        <f>[1]Sheet1!$I$1923</f>
        <v>0</v>
      </c>
      <c r="G201" s="76">
        <f>[1]Sheet1!$I$1923</f>
        <v>0</v>
      </c>
      <c r="H201" s="76">
        <f>[1]Sheet1!$I$1923</f>
        <v>0</v>
      </c>
      <c r="I201" s="44">
        <f t="shared" si="7"/>
        <v>783</v>
      </c>
      <c r="J201" s="36"/>
    </row>
    <row r="202" spans="1:10" x14ac:dyDescent="0.25">
      <c r="A202" s="1" t="s">
        <v>775</v>
      </c>
      <c r="B202" s="5" t="s">
        <v>776</v>
      </c>
      <c r="C202" s="2" t="s">
        <v>777</v>
      </c>
      <c r="D202" s="76">
        <v>4135</v>
      </c>
      <c r="E202" s="76">
        <f>[1]Sheet1!$I$1923</f>
        <v>0</v>
      </c>
      <c r="F202" s="76">
        <f>[1]Sheet1!$I$1923</f>
        <v>0</v>
      </c>
      <c r="G202" s="76">
        <f>[1]Sheet1!$I$1923</f>
        <v>0</v>
      </c>
      <c r="H202" s="76">
        <f>[1]Sheet1!$I$1923</f>
        <v>0</v>
      </c>
      <c r="I202" s="44">
        <f t="shared" si="7"/>
        <v>4135</v>
      </c>
      <c r="J202" s="36"/>
    </row>
    <row r="203" spans="1:10" x14ac:dyDescent="0.25">
      <c r="A203" s="1" t="s">
        <v>778</v>
      </c>
      <c r="B203" s="5" t="s">
        <v>779</v>
      </c>
      <c r="C203" s="2" t="s">
        <v>780</v>
      </c>
      <c r="D203" s="76">
        <v>3009</v>
      </c>
      <c r="E203" s="76">
        <f>[1]Sheet1!$I$1923</f>
        <v>0</v>
      </c>
      <c r="F203" s="76">
        <f>[1]Sheet1!$I$1923</f>
        <v>0</v>
      </c>
      <c r="G203" s="76">
        <f>[1]Sheet1!$I$1923</f>
        <v>0</v>
      </c>
      <c r="H203" s="76">
        <f>[1]Sheet1!$I$1923</f>
        <v>0</v>
      </c>
      <c r="I203" s="44">
        <f t="shared" si="7"/>
        <v>3009</v>
      </c>
      <c r="J203" s="36"/>
    </row>
    <row r="204" spans="1:10" x14ac:dyDescent="0.25">
      <c r="A204" s="1" t="s">
        <v>781</v>
      </c>
      <c r="B204" s="5" t="s">
        <v>782</v>
      </c>
      <c r="C204" s="2" t="s">
        <v>783</v>
      </c>
      <c r="D204" s="76">
        <v>1821</v>
      </c>
      <c r="E204" s="76">
        <f>[1]Sheet1!$I$1923</f>
        <v>0</v>
      </c>
      <c r="F204" s="76">
        <f>[1]Sheet1!$I$1923</f>
        <v>0</v>
      </c>
      <c r="G204" s="76">
        <f>[1]Sheet1!$I$1923</f>
        <v>0</v>
      </c>
      <c r="H204" s="76">
        <f>[1]Sheet1!$I$1923</f>
        <v>0</v>
      </c>
      <c r="I204" s="44">
        <f t="shared" ref="I204:I267" si="8">D204+E204+F204+G204-H204</f>
        <v>1821</v>
      </c>
      <c r="J204" s="36"/>
    </row>
    <row r="205" spans="1:10" x14ac:dyDescent="0.25">
      <c r="A205" s="1" t="s">
        <v>784</v>
      </c>
      <c r="B205" s="5" t="s">
        <v>785</v>
      </c>
      <c r="C205" s="2" t="s">
        <v>786</v>
      </c>
      <c r="D205" s="76">
        <v>5430</v>
      </c>
      <c r="E205" s="76">
        <f>[1]Sheet1!$I$1923</f>
        <v>0</v>
      </c>
      <c r="F205" s="76">
        <f>[1]Sheet1!$I$1923</f>
        <v>0</v>
      </c>
      <c r="G205" s="76">
        <f>[1]Sheet1!$I$1923</f>
        <v>0</v>
      </c>
      <c r="H205" s="76">
        <f>[1]Sheet1!$I$1923</f>
        <v>0</v>
      </c>
      <c r="I205" s="44">
        <f t="shared" si="8"/>
        <v>5430</v>
      </c>
      <c r="J205" s="36"/>
    </row>
    <row r="206" spans="1:10" x14ac:dyDescent="0.25">
      <c r="A206" s="1" t="s">
        <v>787</v>
      </c>
      <c r="B206" s="5" t="s">
        <v>788</v>
      </c>
      <c r="C206" s="2" t="s">
        <v>789</v>
      </c>
      <c r="D206" s="76">
        <v>2129</v>
      </c>
      <c r="E206" s="76">
        <f>[1]Sheet1!$I$1923</f>
        <v>0</v>
      </c>
      <c r="F206" s="76">
        <f>[1]Sheet1!$I$1923</f>
        <v>0</v>
      </c>
      <c r="G206" s="76">
        <f>[1]Sheet1!$I$1923</f>
        <v>0</v>
      </c>
      <c r="H206" s="76">
        <f>[1]Sheet1!$I$1923</f>
        <v>0</v>
      </c>
      <c r="I206" s="44">
        <f t="shared" si="8"/>
        <v>2129</v>
      </c>
      <c r="J206" s="36"/>
    </row>
    <row r="207" spans="1:10" x14ac:dyDescent="0.25">
      <c r="A207" s="1" t="s">
        <v>790</v>
      </c>
      <c r="B207" s="5" t="s">
        <v>791</v>
      </c>
      <c r="C207" s="2" t="s">
        <v>792</v>
      </c>
      <c r="D207" s="76">
        <v>1167</v>
      </c>
      <c r="E207" s="76">
        <f>[1]Sheet1!$I$1923</f>
        <v>0</v>
      </c>
      <c r="F207" s="76">
        <f>[1]Sheet1!$I$1923</f>
        <v>0</v>
      </c>
      <c r="G207" s="76">
        <f>[1]Sheet1!$I$1923</f>
        <v>0</v>
      </c>
      <c r="H207" s="76">
        <f>[1]Sheet1!$I$1923</f>
        <v>0</v>
      </c>
      <c r="I207" s="44">
        <f t="shared" si="8"/>
        <v>1167</v>
      </c>
      <c r="J207" s="36"/>
    </row>
    <row r="208" spans="1:10" x14ac:dyDescent="0.25">
      <c r="A208" s="1" t="s">
        <v>793</v>
      </c>
      <c r="B208" s="5" t="s">
        <v>794</v>
      </c>
      <c r="C208" s="2" t="s">
        <v>795</v>
      </c>
      <c r="D208" s="76">
        <v>1085</v>
      </c>
      <c r="E208" s="76">
        <f>[1]Sheet1!$I$1923</f>
        <v>0</v>
      </c>
      <c r="F208" s="76">
        <f>[1]Sheet1!$I$1923</f>
        <v>0</v>
      </c>
      <c r="G208" s="76">
        <f>[1]Sheet1!$I$1923</f>
        <v>0</v>
      </c>
      <c r="H208" s="76">
        <f>[1]Sheet1!$I$1923</f>
        <v>0</v>
      </c>
      <c r="I208" s="44">
        <f t="shared" si="8"/>
        <v>1085</v>
      </c>
      <c r="J208" s="36"/>
    </row>
    <row r="209" spans="1:10" x14ac:dyDescent="0.25">
      <c r="A209" s="1" t="s">
        <v>796</v>
      </c>
      <c r="B209" s="5" t="s">
        <v>797</v>
      </c>
      <c r="C209" s="2" t="s">
        <v>798</v>
      </c>
      <c r="D209" s="76">
        <v>1137</v>
      </c>
      <c r="E209" s="76">
        <f>[1]Sheet1!$I$1923</f>
        <v>0</v>
      </c>
      <c r="F209" s="76">
        <f>[1]Sheet1!$I$1923</f>
        <v>0</v>
      </c>
      <c r="G209" s="76">
        <f>[1]Sheet1!$I$1923</f>
        <v>0</v>
      </c>
      <c r="H209" s="76">
        <f>[1]Sheet1!$I$1923</f>
        <v>0</v>
      </c>
      <c r="I209" s="44">
        <f t="shared" si="8"/>
        <v>1137</v>
      </c>
      <c r="J209" s="36"/>
    </row>
    <row r="210" spans="1:10" x14ac:dyDescent="0.25">
      <c r="A210" s="1" t="s">
        <v>799</v>
      </c>
      <c r="B210" s="5" t="s">
        <v>800</v>
      </c>
      <c r="C210" s="2" t="s">
        <v>801</v>
      </c>
      <c r="D210" s="76">
        <v>1137</v>
      </c>
      <c r="E210" s="76">
        <f>[1]Sheet1!$I$1923</f>
        <v>0</v>
      </c>
      <c r="F210" s="76">
        <f>[1]Sheet1!$I$1923</f>
        <v>0</v>
      </c>
      <c r="G210" s="76">
        <f>[1]Sheet1!$I$1923</f>
        <v>0</v>
      </c>
      <c r="H210" s="76">
        <f>[1]Sheet1!$I$1923</f>
        <v>0</v>
      </c>
      <c r="I210" s="44">
        <f t="shared" si="8"/>
        <v>1137</v>
      </c>
      <c r="J210" s="36"/>
    </row>
    <row r="211" spans="1:10" x14ac:dyDescent="0.25">
      <c r="A211" s="1" t="s">
        <v>802</v>
      </c>
      <c r="B211" s="5" t="s">
        <v>803</v>
      </c>
      <c r="C211" s="2" t="s">
        <v>804</v>
      </c>
      <c r="D211" s="76">
        <v>714</v>
      </c>
      <c r="E211" s="76">
        <f>[1]Sheet1!$I$1923</f>
        <v>0</v>
      </c>
      <c r="F211" s="76">
        <f>[1]Sheet1!$I$1923</f>
        <v>0</v>
      </c>
      <c r="G211" s="76">
        <f>[1]Sheet1!$I$1923</f>
        <v>0</v>
      </c>
      <c r="H211" s="76">
        <f>[1]Sheet1!$I$1923</f>
        <v>0</v>
      </c>
      <c r="I211" s="44">
        <f t="shared" si="8"/>
        <v>714</v>
      </c>
      <c r="J211" s="36"/>
    </row>
    <row r="212" spans="1:10" x14ac:dyDescent="0.25">
      <c r="A212" s="1" t="s">
        <v>805</v>
      </c>
      <c r="B212" s="5" t="s">
        <v>806</v>
      </c>
      <c r="C212" s="2" t="s">
        <v>807</v>
      </c>
      <c r="D212" s="76">
        <v>2785</v>
      </c>
      <c r="E212" s="76">
        <f>[1]Sheet1!$I$1923</f>
        <v>0</v>
      </c>
      <c r="F212" s="76">
        <f>[1]Sheet1!$I$1923</f>
        <v>0</v>
      </c>
      <c r="G212" s="76">
        <f>[1]Sheet1!$I$1923</f>
        <v>0</v>
      </c>
      <c r="H212" s="76">
        <f>[1]Sheet1!$I$1923</f>
        <v>0</v>
      </c>
      <c r="I212" s="44">
        <f t="shared" si="8"/>
        <v>2785</v>
      </c>
      <c r="J212" s="36"/>
    </row>
    <row r="213" spans="1:10" x14ac:dyDescent="0.25">
      <c r="A213" s="1" t="s">
        <v>808</v>
      </c>
      <c r="B213" s="5" t="s">
        <v>809</v>
      </c>
      <c r="C213" s="2" t="s">
        <v>810</v>
      </c>
      <c r="D213" s="76">
        <v>2903</v>
      </c>
      <c r="E213" s="76">
        <f>[1]Sheet1!$I$1923</f>
        <v>0</v>
      </c>
      <c r="F213" s="76">
        <f>[1]Sheet1!$I$1923</f>
        <v>0</v>
      </c>
      <c r="G213" s="76">
        <f>[1]Sheet1!$I$1923</f>
        <v>0</v>
      </c>
      <c r="H213" s="76">
        <f>[1]Sheet1!$I$1923</f>
        <v>0</v>
      </c>
      <c r="I213" s="44">
        <f t="shared" si="8"/>
        <v>2903</v>
      </c>
      <c r="J213" s="36"/>
    </row>
    <row r="214" spans="1:10" x14ac:dyDescent="0.25">
      <c r="A214" s="1" t="s">
        <v>811</v>
      </c>
      <c r="B214" s="5" t="s">
        <v>812</v>
      </c>
      <c r="C214" s="2" t="s">
        <v>813</v>
      </c>
      <c r="D214" s="76">
        <v>1088</v>
      </c>
      <c r="E214" s="76">
        <f>[1]Sheet1!$I$1923</f>
        <v>0</v>
      </c>
      <c r="F214" s="76">
        <f>[1]Sheet1!$I$1923</f>
        <v>0</v>
      </c>
      <c r="G214" s="76">
        <f>[1]Sheet1!$I$1923</f>
        <v>0</v>
      </c>
      <c r="H214" s="76">
        <f>[1]Sheet1!$I$1923</f>
        <v>0</v>
      </c>
      <c r="I214" s="44">
        <f t="shared" si="8"/>
        <v>1088</v>
      </c>
      <c r="J214" s="36"/>
    </row>
    <row r="215" spans="1:10" x14ac:dyDescent="0.25">
      <c r="A215" s="1" t="s">
        <v>814</v>
      </c>
      <c r="B215" s="5" t="s">
        <v>815</v>
      </c>
      <c r="C215" s="2" t="s">
        <v>816</v>
      </c>
      <c r="D215" s="76">
        <v>1134</v>
      </c>
      <c r="E215" s="76">
        <f>[1]Sheet1!$I$1923</f>
        <v>0</v>
      </c>
      <c r="F215" s="76">
        <f>[1]Sheet1!$I$1923</f>
        <v>0</v>
      </c>
      <c r="G215" s="76">
        <f>[1]Sheet1!$I$1923</f>
        <v>0</v>
      </c>
      <c r="H215" s="76">
        <f>[1]Sheet1!$I$1923</f>
        <v>0</v>
      </c>
      <c r="I215" s="44">
        <f t="shared" si="8"/>
        <v>1134</v>
      </c>
      <c r="J215" s="36"/>
    </row>
    <row r="216" spans="1:10" x14ac:dyDescent="0.25">
      <c r="A216" s="1" t="s">
        <v>817</v>
      </c>
      <c r="B216" s="5" t="s">
        <v>818</v>
      </c>
      <c r="C216" s="2" t="s">
        <v>380</v>
      </c>
      <c r="D216" s="76">
        <v>1745</v>
      </c>
      <c r="E216" s="76">
        <f>[1]Sheet1!$I$1923</f>
        <v>0</v>
      </c>
      <c r="F216" s="76">
        <f>[1]Sheet1!$I$1923</f>
        <v>0</v>
      </c>
      <c r="G216" s="76">
        <f>[1]Sheet1!$I$1923</f>
        <v>0</v>
      </c>
      <c r="H216" s="76">
        <f>[1]Sheet1!$I$1923</f>
        <v>0</v>
      </c>
      <c r="I216" s="44">
        <f t="shared" si="8"/>
        <v>1745</v>
      </c>
      <c r="J216" s="36"/>
    </row>
    <row r="217" spans="1:10" x14ac:dyDescent="0.25">
      <c r="A217" s="1" t="s">
        <v>819</v>
      </c>
      <c r="B217" s="5" t="s">
        <v>820</v>
      </c>
      <c r="C217" s="2" t="s">
        <v>821</v>
      </c>
      <c r="D217" s="76">
        <v>1537</v>
      </c>
      <c r="E217" s="76">
        <f>[1]Sheet1!$I$1923</f>
        <v>0</v>
      </c>
      <c r="F217" s="76">
        <f>[1]Sheet1!$I$1923</f>
        <v>0</v>
      </c>
      <c r="G217" s="76">
        <f>[1]Sheet1!$I$1923</f>
        <v>0</v>
      </c>
      <c r="H217" s="76">
        <f>[1]Sheet1!$I$1923</f>
        <v>0</v>
      </c>
      <c r="I217" s="44">
        <f t="shared" si="8"/>
        <v>1537</v>
      </c>
      <c r="J217" s="36"/>
    </row>
    <row r="218" spans="1:10" x14ac:dyDescent="0.25">
      <c r="A218" s="1" t="s">
        <v>822</v>
      </c>
      <c r="B218" s="5" t="s">
        <v>823</v>
      </c>
      <c r="C218" s="2" t="s">
        <v>380</v>
      </c>
      <c r="D218" s="76">
        <v>731</v>
      </c>
      <c r="E218" s="76">
        <f>[1]Sheet1!$I$1923</f>
        <v>0</v>
      </c>
      <c r="F218" s="76">
        <f>[1]Sheet1!$I$1923</f>
        <v>0</v>
      </c>
      <c r="G218" s="76">
        <f>[1]Sheet1!$I$1923</f>
        <v>0</v>
      </c>
      <c r="H218" s="76">
        <f>[1]Sheet1!$I$1923</f>
        <v>0</v>
      </c>
      <c r="I218" s="44">
        <f t="shared" si="8"/>
        <v>731</v>
      </c>
      <c r="J218" s="36"/>
    </row>
    <row r="219" spans="1:10" x14ac:dyDescent="0.25">
      <c r="A219" s="1" t="s">
        <v>824</v>
      </c>
      <c r="B219" s="5" t="s">
        <v>825</v>
      </c>
      <c r="C219" s="2" t="s">
        <v>826</v>
      </c>
      <c r="D219" s="76">
        <v>3060</v>
      </c>
      <c r="E219" s="76">
        <f>[1]Sheet1!$I$1923</f>
        <v>0</v>
      </c>
      <c r="F219" s="76">
        <f>[1]Sheet1!$I$1923</f>
        <v>0</v>
      </c>
      <c r="G219" s="76">
        <f>[1]Sheet1!$I$1923</f>
        <v>0</v>
      </c>
      <c r="H219" s="76">
        <f>[1]Sheet1!$I$1923</f>
        <v>0</v>
      </c>
      <c r="I219" s="44">
        <f t="shared" si="8"/>
        <v>3060</v>
      </c>
      <c r="J219" s="36"/>
    </row>
    <row r="220" spans="1:10" x14ac:dyDescent="0.25">
      <c r="A220" s="1" t="s">
        <v>827</v>
      </c>
      <c r="B220" s="5" t="s">
        <v>828</v>
      </c>
      <c r="C220" s="2" t="s">
        <v>829</v>
      </c>
      <c r="D220" s="76">
        <v>625</v>
      </c>
      <c r="E220" s="76">
        <f>[1]Sheet1!$I$1923</f>
        <v>0</v>
      </c>
      <c r="F220" s="76">
        <f>[1]Sheet1!$I$1923</f>
        <v>0</v>
      </c>
      <c r="G220" s="76">
        <f>[1]Sheet1!$I$1923</f>
        <v>0</v>
      </c>
      <c r="H220" s="76">
        <f>[1]Sheet1!$I$1923</f>
        <v>0</v>
      </c>
      <c r="I220" s="44">
        <f t="shared" si="8"/>
        <v>625</v>
      </c>
      <c r="J220" s="36"/>
    </row>
    <row r="221" spans="1:10" x14ac:dyDescent="0.25">
      <c r="A221" s="1" t="s">
        <v>830</v>
      </c>
      <c r="B221" s="5" t="s">
        <v>831</v>
      </c>
      <c r="C221" s="2" t="s">
        <v>832</v>
      </c>
      <c r="D221" s="76">
        <v>1075</v>
      </c>
      <c r="E221" s="76">
        <f>[1]Sheet1!$I$1923</f>
        <v>0</v>
      </c>
      <c r="F221" s="76">
        <f>[1]Sheet1!$I$1923</f>
        <v>0</v>
      </c>
      <c r="G221" s="76">
        <f>[1]Sheet1!$I$1923</f>
        <v>0</v>
      </c>
      <c r="H221" s="76">
        <f>[1]Sheet1!$I$1923</f>
        <v>0</v>
      </c>
      <c r="I221" s="44">
        <f t="shared" si="8"/>
        <v>1075</v>
      </c>
      <c r="J221" s="36"/>
    </row>
    <row r="222" spans="1:10" x14ac:dyDescent="0.25">
      <c r="A222" s="1" t="s">
        <v>833</v>
      </c>
      <c r="B222" s="5" t="s">
        <v>834</v>
      </c>
      <c r="C222" s="2" t="s">
        <v>835</v>
      </c>
      <c r="D222" s="76">
        <v>786</v>
      </c>
      <c r="E222" s="76">
        <f>[1]Sheet1!$I$1923</f>
        <v>0</v>
      </c>
      <c r="F222" s="76">
        <f>[1]Sheet1!$I$1923</f>
        <v>0</v>
      </c>
      <c r="G222" s="76">
        <f>[1]Sheet1!$I$1923</f>
        <v>0</v>
      </c>
      <c r="H222" s="76">
        <f>[1]Sheet1!$I$1923</f>
        <v>0</v>
      </c>
      <c r="I222" s="44">
        <f t="shared" si="8"/>
        <v>786</v>
      </c>
      <c r="J222" s="36"/>
    </row>
    <row r="223" spans="1:10" x14ac:dyDescent="0.25">
      <c r="A223" s="1" t="s">
        <v>836</v>
      </c>
      <c r="B223" s="5" t="s">
        <v>837</v>
      </c>
      <c r="C223" s="2" t="s">
        <v>838</v>
      </c>
      <c r="D223" s="76">
        <v>835</v>
      </c>
      <c r="E223" s="76">
        <f>[1]Sheet1!$I$1923</f>
        <v>0</v>
      </c>
      <c r="F223" s="76">
        <f>[1]Sheet1!$I$1923</f>
        <v>0</v>
      </c>
      <c r="G223" s="76">
        <f>[1]Sheet1!$I$1923</f>
        <v>0</v>
      </c>
      <c r="H223" s="76">
        <f>[1]Sheet1!$I$1923</f>
        <v>0</v>
      </c>
      <c r="I223" s="44">
        <f t="shared" si="8"/>
        <v>835</v>
      </c>
      <c r="J223" s="36"/>
    </row>
    <row r="224" spans="1:10" x14ac:dyDescent="0.25">
      <c r="A224" s="1" t="s">
        <v>839</v>
      </c>
      <c r="B224" s="5" t="s">
        <v>840</v>
      </c>
      <c r="C224" s="2" t="s">
        <v>507</v>
      </c>
      <c r="D224" s="76">
        <v>4072</v>
      </c>
      <c r="E224" s="76">
        <f>[1]Sheet1!$I$1923</f>
        <v>0</v>
      </c>
      <c r="F224" s="76">
        <f>[1]Sheet1!$I$1923</f>
        <v>0</v>
      </c>
      <c r="G224" s="76">
        <f>[1]Sheet1!$I$1923</f>
        <v>0</v>
      </c>
      <c r="H224" s="76">
        <f>[1]Sheet1!$I$1923</f>
        <v>0</v>
      </c>
      <c r="I224" s="44">
        <f t="shared" si="8"/>
        <v>4072</v>
      </c>
      <c r="J224" s="36"/>
    </row>
    <row r="225" spans="1:10" x14ac:dyDescent="0.25">
      <c r="A225" s="1" t="s">
        <v>841</v>
      </c>
      <c r="B225" s="5" t="s">
        <v>842</v>
      </c>
      <c r="C225" s="2" t="s">
        <v>843</v>
      </c>
      <c r="D225" s="76">
        <v>1059</v>
      </c>
      <c r="E225" s="76">
        <f>[1]Sheet1!$I$1923</f>
        <v>0</v>
      </c>
      <c r="F225" s="76">
        <f>[1]Sheet1!$I$1923</f>
        <v>0</v>
      </c>
      <c r="G225" s="76">
        <f>[1]Sheet1!$I$1923</f>
        <v>0</v>
      </c>
      <c r="H225" s="76">
        <f>[1]Sheet1!$I$1923</f>
        <v>0</v>
      </c>
      <c r="I225" s="44">
        <f t="shared" si="8"/>
        <v>1059</v>
      </c>
      <c r="J225" s="36"/>
    </row>
    <row r="226" spans="1:10" x14ac:dyDescent="0.25">
      <c r="A226" s="1" t="s">
        <v>844</v>
      </c>
      <c r="B226" s="5" t="s">
        <v>845</v>
      </c>
      <c r="C226" s="2" t="s">
        <v>378</v>
      </c>
      <c r="D226" s="76">
        <v>725</v>
      </c>
      <c r="E226" s="76">
        <f>[1]Sheet1!$I$1923</f>
        <v>0</v>
      </c>
      <c r="F226" s="76">
        <f>[1]Sheet1!$I$1923</f>
        <v>0</v>
      </c>
      <c r="G226" s="76">
        <f>[1]Sheet1!$I$1923</f>
        <v>0</v>
      </c>
      <c r="H226" s="76">
        <f>[1]Sheet1!$I$1923</f>
        <v>0</v>
      </c>
      <c r="I226" s="44">
        <f t="shared" si="8"/>
        <v>725</v>
      </c>
      <c r="J226" s="36"/>
    </row>
    <row r="227" spans="1:10" x14ac:dyDescent="0.25">
      <c r="A227" s="1" t="s">
        <v>846</v>
      </c>
      <c r="B227" s="5" t="s">
        <v>847</v>
      </c>
      <c r="C227" s="2" t="s">
        <v>272</v>
      </c>
      <c r="D227" s="76">
        <v>3055</v>
      </c>
      <c r="E227" s="76">
        <f>[1]Sheet1!$I$1923</f>
        <v>0</v>
      </c>
      <c r="F227" s="76">
        <f>[1]Sheet1!$I$1923</f>
        <v>0</v>
      </c>
      <c r="G227" s="76">
        <f>[1]Sheet1!$I$1923</f>
        <v>0</v>
      </c>
      <c r="H227" s="76">
        <f>[1]Sheet1!$I$1923</f>
        <v>0</v>
      </c>
      <c r="I227" s="44">
        <f t="shared" si="8"/>
        <v>3055</v>
      </c>
      <c r="J227" s="36"/>
    </row>
    <row r="228" spans="1:10" x14ac:dyDescent="0.25">
      <c r="A228" s="1" t="s">
        <v>848</v>
      </c>
      <c r="B228" s="5" t="s">
        <v>849</v>
      </c>
      <c r="C228" s="2" t="s">
        <v>850</v>
      </c>
      <c r="D228" s="76">
        <v>1596</v>
      </c>
      <c r="E228" s="76">
        <f>[1]Sheet1!$I$1923</f>
        <v>0</v>
      </c>
      <c r="F228" s="76">
        <f>[1]Sheet1!$I$1923</f>
        <v>0</v>
      </c>
      <c r="G228" s="76">
        <f>[1]Sheet1!$I$1923</f>
        <v>0</v>
      </c>
      <c r="H228" s="76">
        <f>[1]Sheet1!$I$1923</f>
        <v>0</v>
      </c>
      <c r="I228" s="44">
        <f t="shared" si="8"/>
        <v>1596</v>
      </c>
      <c r="J228" s="36"/>
    </row>
    <row r="229" spans="1:10" x14ac:dyDescent="0.25">
      <c r="A229" s="1" t="s">
        <v>851</v>
      </c>
      <c r="B229" s="5" t="s">
        <v>852</v>
      </c>
      <c r="C229" s="2" t="s">
        <v>20</v>
      </c>
      <c r="D229" s="76">
        <v>6862</v>
      </c>
      <c r="E229" s="76">
        <f>[1]Sheet1!$I$1923</f>
        <v>0</v>
      </c>
      <c r="F229" s="76">
        <f>[1]Sheet1!$I$1923</f>
        <v>0</v>
      </c>
      <c r="G229" s="76">
        <f>[1]Sheet1!$I$1923</f>
        <v>0</v>
      </c>
      <c r="H229" s="76">
        <f>[1]Sheet1!$I$1923</f>
        <v>0</v>
      </c>
      <c r="I229" s="44">
        <f t="shared" si="8"/>
        <v>6862</v>
      </c>
      <c r="J229" s="36"/>
    </row>
    <row r="230" spans="1:10" x14ac:dyDescent="0.25">
      <c r="A230" s="1" t="s">
        <v>853</v>
      </c>
      <c r="B230" s="5" t="s">
        <v>854</v>
      </c>
      <c r="C230" s="2" t="s">
        <v>855</v>
      </c>
      <c r="D230" s="76">
        <v>2407</v>
      </c>
      <c r="E230" s="76">
        <f>[1]Sheet1!$I$1923</f>
        <v>0</v>
      </c>
      <c r="F230" s="76">
        <f>[1]Sheet1!$I$1923</f>
        <v>0</v>
      </c>
      <c r="G230" s="76">
        <f>[1]Sheet1!$I$1923</f>
        <v>0</v>
      </c>
      <c r="H230" s="76">
        <f>[1]Sheet1!$I$1923</f>
        <v>0</v>
      </c>
      <c r="I230" s="44">
        <f t="shared" si="8"/>
        <v>2407</v>
      </c>
      <c r="J230" s="36"/>
    </row>
    <row r="231" spans="1:10" x14ac:dyDescent="0.25">
      <c r="A231" s="86" t="s">
        <v>856</v>
      </c>
      <c r="B231" s="86" t="s">
        <v>857</v>
      </c>
      <c r="C231" s="73" t="s">
        <v>858</v>
      </c>
      <c r="D231" s="76">
        <v>1080</v>
      </c>
      <c r="E231" s="76">
        <f>[1]Sheet1!$I$1923</f>
        <v>0</v>
      </c>
      <c r="F231" s="76">
        <f>[1]Sheet1!$I$1923</f>
        <v>0</v>
      </c>
      <c r="G231" s="76">
        <f>[1]Sheet1!$I$1923</f>
        <v>0</v>
      </c>
      <c r="H231" s="76">
        <f>[1]Sheet1!$I$1923</f>
        <v>0</v>
      </c>
      <c r="I231" s="44">
        <f t="shared" si="8"/>
        <v>1080</v>
      </c>
      <c r="J231" s="77"/>
    </row>
    <row r="232" spans="1:10" x14ac:dyDescent="0.25">
      <c r="A232" s="1" t="s">
        <v>859</v>
      </c>
      <c r="B232" s="5" t="s">
        <v>860</v>
      </c>
      <c r="C232" s="2" t="s">
        <v>861</v>
      </c>
      <c r="D232" s="76">
        <v>789</v>
      </c>
      <c r="E232" s="76">
        <f>[1]Sheet1!$I$1923</f>
        <v>0</v>
      </c>
      <c r="F232" s="76">
        <f>[1]Sheet1!$I$1923</f>
        <v>0</v>
      </c>
      <c r="G232" s="76">
        <f>[1]Sheet1!$I$1923</f>
        <v>0</v>
      </c>
      <c r="H232" s="76">
        <f>[1]Sheet1!$I$1923</f>
        <v>0</v>
      </c>
      <c r="I232" s="44">
        <f t="shared" si="8"/>
        <v>789</v>
      </c>
      <c r="J232" s="36"/>
    </row>
    <row r="233" spans="1:10" x14ac:dyDescent="0.25">
      <c r="A233" s="1" t="s">
        <v>862</v>
      </c>
      <c r="B233" s="5" t="s">
        <v>863</v>
      </c>
      <c r="C233" s="2" t="s">
        <v>864</v>
      </c>
      <c r="D233" s="76">
        <v>1059</v>
      </c>
      <c r="E233" s="76">
        <f>[1]Sheet1!$I$1923</f>
        <v>0</v>
      </c>
      <c r="F233" s="76">
        <f>[1]Sheet1!$I$1923</f>
        <v>0</v>
      </c>
      <c r="G233" s="76">
        <f>[1]Sheet1!$I$1923</f>
        <v>0</v>
      </c>
      <c r="H233" s="76">
        <f>[1]Sheet1!$I$1923</f>
        <v>0</v>
      </c>
      <c r="I233" s="44">
        <f t="shared" si="8"/>
        <v>1059</v>
      </c>
      <c r="J233" s="36"/>
    </row>
    <row r="234" spans="1:10" x14ac:dyDescent="0.25">
      <c r="A234" s="1" t="s">
        <v>865</v>
      </c>
      <c r="B234" s="5" t="s">
        <v>866</v>
      </c>
      <c r="C234" s="2" t="s">
        <v>867</v>
      </c>
      <c r="D234" s="76">
        <v>4962</v>
      </c>
      <c r="E234" s="76">
        <f>[1]Sheet1!$I$1923</f>
        <v>0</v>
      </c>
      <c r="F234" s="76">
        <f>[1]Sheet1!$I$1923</f>
        <v>0</v>
      </c>
      <c r="G234" s="76">
        <f>[1]Sheet1!$I$1923</f>
        <v>0</v>
      </c>
      <c r="H234" s="76">
        <f>[1]Sheet1!$I$1923</f>
        <v>0</v>
      </c>
      <c r="I234" s="44">
        <f t="shared" si="8"/>
        <v>4962</v>
      </c>
      <c r="J234" s="36"/>
    </row>
    <row r="235" spans="1:10" x14ac:dyDescent="0.25">
      <c r="A235" s="1" t="s">
        <v>868</v>
      </c>
      <c r="B235" s="5" t="s">
        <v>869</v>
      </c>
      <c r="C235" s="2" t="s">
        <v>870</v>
      </c>
      <c r="D235" s="76">
        <v>1586</v>
      </c>
      <c r="E235" s="76">
        <f>[1]Sheet1!$I$1923</f>
        <v>0</v>
      </c>
      <c r="F235" s="76">
        <f>[1]Sheet1!$I$1923</f>
        <v>0</v>
      </c>
      <c r="G235" s="76">
        <f>[1]Sheet1!$I$1923</f>
        <v>0</v>
      </c>
      <c r="H235" s="76">
        <f>[1]Sheet1!$I$1923</f>
        <v>0</v>
      </c>
      <c r="I235" s="44">
        <f t="shared" si="8"/>
        <v>1586</v>
      </c>
      <c r="J235" s="36"/>
    </row>
    <row r="236" spans="1:10" x14ac:dyDescent="0.25">
      <c r="A236" s="1" t="s">
        <v>871</v>
      </c>
      <c r="B236" s="5" t="s">
        <v>872</v>
      </c>
      <c r="C236" s="2" t="s">
        <v>873</v>
      </c>
      <c r="D236" s="76">
        <v>5661</v>
      </c>
      <c r="E236" s="76">
        <f>[1]Sheet1!$I$1923</f>
        <v>0</v>
      </c>
      <c r="F236" s="76">
        <f>[1]Sheet1!$I$1923</f>
        <v>0</v>
      </c>
      <c r="G236" s="76">
        <f>[1]Sheet1!$I$1923</f>
        <v>0</v>
      </c>
      <c r="H236" s="76">
        <f>[1]Sheet1!$I$1923</f>
        <v>0</v>
      </c>
      <c r="I236" s="44">
        <f t="shared" si="8"/>
        <v>5661</v>
      </c>
      <c r="J236" s="36"/>
    </row>
    <row r="237" spans="1:10" x14ac:dyDescent="0.25">
      <c r="A237" s="1" t="s">
        <v>874</v>
      </c>
      <c r="B237" s="5" t="s">
        <v>875</v>
      </c>
      <c r="C237" s="2" t="s">
        <v>876</v>
      </c>
      <c r="D237" s="76">
        <v>630</v>
      </c>
      <c r="E237" s="76">
        <f>[1]Sheet1!$I$1923</f>
        <v>0</v>
      </c>
      <c r="F237" s="76">
        <f>[1]Sheet1!$I$1923</f>
        <v>0</v>
      </c>
      <c r="G237" s="76">
        <f>[1]Sheet1!$I$1923</f>
        <v>0</v>
      </c>
      <c r="H237" s="76">
        <f>[1]Sheet1!$I$1923</f>
        <v>0</v>
      </c>
      <c r="I237" s="44">
        <f t="shared" si="8"/>
        <v>630</v>
      </c>
      <c r="J237" s="36"/>
    </row>
    <row r="238" spans="1:10" x14ac:dyDescent="0.25">
      <c r="A238" s="1" t="s">
        <v>877</v>
      </c>
      <c r="B238" s="5" t="s">
        <v>878</v>
      </c>
      <c r="C238" s="2" t="s">
        <v>879</v>
      </c>
      <c r="D238" s="76">
        <v>1166</v>
      </c>
      <c r="E238" s="76">
        <f>[1]Sheet1!$I$1923</f>
        <v>0</v>
      </c>
      <c r="F238" s="76">
        <f>[1]Sheet1!$I$1923</f>
        <v>0</v>
      </c>
      <c r="G238" s="76">
        <f>[1]Sheet1!$I$1923</f>
        <v>0</v>
      </c>
      <c r="H238" s="76">
        <f>[1]Sheet1!$I$1923</f>
        <v>0</v>
      </c>
      <c r="I238" s="44">
        <f t="shared" si="8"/>
        <v>1166</v>
      </c>
      <c r="J238" s="36"/>
    </row>
    <row r="239" spans="1:10" x14ac:dyDescent="0.25">
      <c r="A239" s="1" t="s">
        <v>880</v>
      </c>
      <c r="B239" s="5" t="s">
        <v>881</v>
      </c>
      <c r="C239" s="2" t="s">
        <v>882</v>
      </c>
      <c r="D239" s="76">
        <v>3839</v>
      </c>
      <c r="E239" s="76">
        <f>[1]Sheet1!$I$1923</f>
        <v>0</v>
      </c>
      <c r="F239" s="76">
        <f>[1]Sheet1!$I$1923</f>
        <v>0</v>
      </c>
      <c r="G239" s="76">
        <f>[1]Sheet1!$I$1923</f>
        <v>0</v>
      </c>
      <c r="H239" s="76">
        <f>[1]Sheet1!$I$1923</f>
        <v>0</v>
      </c>
      <c r="I239" s="44">
        <f t="shared" si="8"/>
        <v>3839</v>
      </c>
      <c r="J239" s="36"/>
    </row>
    <row r="240" spans="1:10" x14ac:dyDescent="0.25">
      <c r="A240" s="1" t="s">
        <v>883</v>
      </c>
      <c r="B240" s="5" t="s">
        <v>884</v>
      </c>
      <c r="C240" s="2" t="s">
        <v>885</v>
      </c>
      <c r="D240" s="76">
        <v>2117</v>
      </c>
      <c r="E240" s="76">
        <f>[1]Sheet1!$I$1923</f>
        <v>0</v>
      </c>
      <c r="F240" s="76">
        <f>[1]Sheet1!$I$1923</f>
        <v>0</v>
      </c>
      <c r="G240" s="76">
        <f>[1]Sheet1!$I$1923</f>
        <v>0</v>
      </c>
      <c r="H240" s="76">
        <f>[1]Sheet1!$I$1923</f>
        <v>0</v>
      </c>
      <c r="I240" s="44">
        <f t="shared" si="8"/>
        <v>2117</v>
      </c>
      <c r="J240" s="36"/>
    </row>
    <row r="241" spans="1:10" x14ac:dyDescent="0.25">
      <c r="A241" s="1" t="s">
        <v>886</v>
      </c>
      <c r="B241" s="5" t="s">
        <v>887</v>
      </c>
      <c r="C241" s="2" t="s">
        <v>888</v>
      </c>
      <c r="D241" s="76">
        <v>4739</v>
      </c>
      <c r="E241" s="76">
        <f>[1]Sheet1!$I$1923</f>
        <v>0</v>
      </c>
      <c r="F241" s="76">
        <f>[1]Sheet1!$I$1923</f>
        <v>0</v>
      </c>
      <c r="G241" s="76">
        <f>[1]Sheet1!$I$1923</f>
        <v>0</v>
      </c>
      <c r="H241" s="76">
        <f>[1]Sheet1!$I$1923</f>
        <v>0</v>
      </c>
      <c r="I241" s="44">
        <f t="shared" si="8"/>
        <v>4739</v>
      </c>
      <c r="J241" s="36"/>
    </row>
    <row r="242" spans="1:10" x14ac:dyDescent="0.25">
      <c r="A242" s="1" t="s">
        <v>889</v>
      </c>
      <c r="B242" s="5" t="s">
        <v>890</v>
      </c>
      <c r="C242" s="2" t="s">
        <v>891</v>
      </c>
      <c r="D242" s="76">
        <v>1217</v>
      </c>
      <c r="E242" s="76">
        <f>[1]Sheet1!$I$1923</f>
        <v>0</v>
      </c>
      <c r="F242" s="76">
        <f>[1]Sheet1!$I$1923</f>
        <v>0</v>
      </c>
      <c r="G242" s="76">
        <f>[1]Sheet1!$I$1923</f>
        <v>0</v>
      </c>
      <c r="H242" s="76">
        <f>[1]Sheet1!$I$1923</f>
        <v>0</v>
      </c>
      <c r="I242" s="44">
        <f t="shared" si="8"/>
        <v>1217</v>
      </c>
      <c r="J242" s="36"/>
    </row>
    <row r="243" spans="1:10" x14ac:dyDescent="0.25">
      <c r="A243" s="1" t="s">
        <v>892</v>
      </c>
      <c r="B243" s="5" t="s">
        <v>893</v>
      </c>
      <c r="C243" s="2" t="s">
        <v>894</v>
      </c>
      <c r="D243" s="76">
        <v>797</v>
      </c>
      <c r="E243" s="76">
        <f>[1]Sheet1!$I$1923</f>
        <v>0</v>
      </c>
      <c r="F243" s="76">
        <f>[1]Sheet1!$I$1923</f>
        <v>0</v>
      </c>
      <c r="G243" s="76">
        <f>[1]Sheet1!$I$1923</f>
        <v>0</v>
      </c>
      <c r="H243" s="76">
        <f>[1]Sheet1!$I$1923</f>
        <v>0</v>
      </c>
      <c r="I243" s="44">
        <f t="shared" si="8"/>
        <v>797</v>
      </c>
      <c r="J243" s="36"/>
    </row>
    <row r="244" spans="1:10" x14ac:dyDescent="0.25">
      <c r="A244" s="1" t="s">
        <v>895</v>
      </c>
      <c r="B244" s="5" t="s">
        <v>896</v>
      </c>
      <c r="C244" s="2" t="s">
        <v>897</v>
      </c>
      <c r="D244" s="76">
        <v>1077</v>
      </c>
      <c r="E244" s="76">
        <f>[1]Sheet1!$I$1923</f>
        <v>0</v>
      </c>
      <c r="F244" s="76">
        <f>[1]Sheet1!$I$1923</f>
        <v>0</v>
      </c>
      <c r="G244" s="76">
        <f>[1]Sheet1!$I$1923</f>
        <v>0</v>
      </c>
      <c r="H244" s="76">
        <f>[1]Sheet1!$I$1923</f>
        <v>0</v>
      </c>
      <c r="I244" s="44">
        <f t="shared" si="8"/>
        <v>1077</v>
      </c>
      <c r="J244" s="36"/>
    </row>
    <row r="245" spans="1:10" x14ac:dyDescent="0.25">
      <c r="A245" s="1" t="s">
        <v>898</v>
      </c>
      <c r="B245" s="5" t="s">
        <v>899</v>
      </c>
      <c r="C245" s="2" t="s">
        <v>900</v>
      </c>
      <c r="D245" s="76">
        <v>1131</v>
      </c>
      <c r="E245" s="76">
        <f>[1]Sheet1!$I$1923</f>
        <v>0</v>
      </c>
      <c r="F245" s="76">
        <f>[1]Sheet1!$I$1923</f>
        <v>0</v>
      </c>
      <c r="G245" s="76">
        <f>[1]Sheet1!$I$1923</f>
        <v>0</v>
      </c>
      <c r="H245" s="76">
        <f>[1]Sheet1!$I$1923</f>
        <v>0</v>
      </c>
      <c r="I245" s="44">
        <f t="shared" si="8"/>
        <v>1131</v>
      </c>
      <c r="J245" s="36"/>
    </row>
    <row r="246" spans="1:10" x14ac:dyDescent="0.25">
      <c r="A246" s="1" t="s">
        <v>901</v>
      </c>
      <c r="B246" s="5" t="s">
        <v>902</v>
      </c>
      <c r="C246" s="2" t="s">
        <v>504</v>
      </c>
      <c r="D246" s="76">
        <v>1133</v>
      </c>
      <c r="E246" s="76">
        <f>[1]Sheet1!$I$1923</f>
        <v>0</v>
      </c>
      <c r="F246" s="76">
        <f>[1]Sheet1!$I$1923</f>
        <v>0</v>
      </c>
      <c r="G246" s="76">
        <f>[1]Sheet1!$I$1923</f>
        <v>0</v>
      </c>
      <c r="H246" s="76">
        <f>[1]Sheet1!$I$1923</f>
        <v>0</v>
      </c>
      <c r="I246" s="44">
        <f t="shared" si="8"/>
        <v>1133</v>
      </c>
      <c r="J246" s="36"/>
    </row>
    <row r="247" spans="1:10" x14ac:dyDescent="0.25">
      <c r="A247" s="1" t="s">
        <v>903</v>
      </c>
      <c r="B247" s="5" t="s">
        <v>904</v>
      </c>
      <c r="C247" s="2" t="s">
        <v>905</v>
      </c>
      <c r="D247" s="76">
        <v>627</v>
      </c>
      <c r="E247" s="76">
        <f>[1]Sheet1!$I$1923</f>
        <v>0</v>
      </c>
      <c r="F247" s="76">
        <f>[1]Sheet1!$I$1923</f>
        <v>0</v>
      </c>
      <c r="G247" s="76">
        <f>[1]Sheet1!$I$1923</f>
        <v>0</v>
      </c>
      <c r="H247" s="76">
        <f>[1]Sheet1!$I$1923</f>
        <v>0</v>
      </c>
      <c r="I247" s="44">
        <f t="shared" si="8"/>
        <v>627</v>
      </c>
      <c r="J247" s="36"/>
    </row>
    <row r="248" spans="1:10" x14ac:dyDescent="0.25">
      <c r="A248" s="1" t="s">
        <v>906</v>
      </c>
      <c r="B248" s="5" t="s">
        <v>907</v>
      </c>
      <c r="C248" s="2" t="s">
        <v>631</v>
      </c>
      <c r="D248" s="76">
        <v>2245</v>
      </c>
      <c r="E248" s="76">
        <f>[1]Sheet1!$I$1923</f>
        <v>0</v>
      </c>
      <c r="F248" s="76">
        <f>[1]Sheet1!$I$1923</f>
        <v>0</v>
      </c>
      <c r="G248" s="76">
        <f>[1]Sheet1!$I$1923</f>
        <v>0</v>
      </c>
      <c r="H248" s="76">
        <f>[1]Sheet1!$I$1923</f>
        <v>0</v>
      </c>
      <c r="I248" s="44">
        <f t="shared" si="8"/>
        <v>2245</v>
      </c>
      <c r="J248" s="36"/>
    </row>
    <row r="249" spans="1:10" x14ac:dyDescent="0.25">
      <c r="A249" s="1" t="s">
        <v>908</v>
      </c>
      <c r="B249" s="5" t="s">
        <v>909</v>
      </c>
      <c r="C249" s="2" t="s">
        <v>910</v>
      </c>
      <c r="D249" s="76">
        <v>795</v>
      </c>
      <c r="E249" s="76">
        <f>[1]Sheet1!$I$1923</f>
        <v>0</v>
      </c>
      <c r="F249" s="76">
        <f>[1]Sheet1!$I$1923</f>
        <v>0</v>
      </c>
      <c r="G249" s="76">
        <f>[1]Sheet1!$I$1923</f>
        <v>0</v>
      </c>
      <c r="H249" s="76">
        <f>[1]Sheet1!$I$1923</f>
        <v>0</v>
      </c>
      <c r="I249" s="44">
        <f t="shared" si="8"/>
        <v>795</v>
      </c>
      <c r="J249" s="36"/>
    </row>
    <row r="250" spans="1:10" x14ac:dyDescent="0.25">
      <c r="A250" s="1" t="s">
        <v>911</v>
      </c>
      <c r="B250" s="5" t="s">
        <v>912</v>
      </c>
      <c r="C250" s="2" t="s">
        <v>913</v>
      </c>
      <c r="D250" s="76">
        <v>4043</v>
      </c>
      <c r="E250" s="76">
        <f>[1]Sheet1!$I$1923</f>
        <v>0</v>
      </c>
      <c r="F250" s="76">
        <f>[1]Sheet1!$I$1923</f>
        <v>0</v>
      </c>
      <c r="G250" s="76">
        <f>[1]Sheet1!$I$1923</f>
        <v>0</v>
      </c>
      <c r="H250" s="76">
        <f>[1]Sheet1!$I$1923</f>
        <v>0</v>
      </c>
      <c r="I250" s="44">
        <f t="shared" si="8"/>
        <v>4043</v>
      </c>
      <c r="J250" s="36"/>
    </row>
    <row r="251" spans="1:10" x14ac:dyDescent="0.25">
      <c r="A251" s="1" t="s">
        <v>914</v>
      </c>
      <c r="B251" s="5" t="s">
        <v>915</v>
      </c>
      <c r="C251" s="2" t="s">
        <v>916</v>
      </c>
      <c r="D251" s="76">
        <v>3839</v>
      </c>
      <c r="E251" s="76">
        <f>[1]Sheet1!$I$1923</f>
        <v>0</v>
      </c>
      <c r="F251" s="76">
        <f>[1]Sheet1!$I$1923</f>
        <v>0</v>
      </c>
      <c r="G251" s="76">
        <f>[1]Sheet1!$I$1923</f>
        <v>0</v>
      </c>
      <c r="H251" s="76">
        <f>[1]Sheet1!$I$1923</f>
        <v>0</v>
      </c>
      <c r="I251" s="44">
        <f t="shared" si="8"/>
        <v>3839</v>
      </c>
      <c r="J251" s="36"/>
    </row>
    <row r="252" spans="1:10" x14ac:dyDescent="0.25">
      <c r="A252" s="1" t="s">
        <v>917</v>
      </c>
      <c r="B252" s="5" t="s">
        <v>918</v>
      </c>
      <c r="C252" s="2" t="s">
        <v>272</v>
      </c>
      <c r="D252" s="91">
        <v>1354</v>
      </c>
      <c r="E252" s="76">
        <f>[1]Sheet1!$I$1923</f>
        <v>0</v>
      </c>
      <c r="F252" s="76">
        <f>[1]Sheet1!$I$1923</f>
        <v>0</v>
      </c>
      <c r="G252" s="76">
        <f>[1]Sheet1!$I$1923</f>
        <v>0</v>
      </c>
      <c r="H252" s="76">
        <f>[1]Sheet1!$I$1923</f>
        <v>0</v>
      </c>
      <c r="I252" s="44">
        <f t="shared" si="8"/>
        <v>1354</v>
      </c>
      <c r="J252" s="36"/>
    </row>
    <row r="253" spans="1:10" x14ac:dyDescent="0.25">
      <c r="A253" s="1" t="s">
        <v>919</v>
      </c>
      <c r="B253" s="5" t="s">
        <v>920</v>
      </c>
      <c r="C253" s="2" t="s">
        <v>921</v>
      </c>
      <c r="D253" s="76">
        <v>3256</v>
      </c>
      <c r="E253" s="76">
        <f>[1]Sheet1!$I$1923</f>
        <v>0</v>
      </c>
      <c r="F253" s="76">
        <f>[1]Sheet1!$I$1923</f>
        <v>0</v>
      </c>
      <c r="G253" s="76">
        <f>[1]Sheet1!$I$1923</f>
        <v>0</v>
      </c>
      <c r="H253" s="76">
        <f>[1]Sheet1!$I$1923</f>
        <v>0</v>
      </c>
      <c r="I253" s="44">
        <f t="shared" si="8"/>
        <v>3256</v>
      </c>
      <c r="J253" s="36"/>
    </row>
    <row r="254" spans="1:10" x14ac:dyDescent="0.25">
      <c r="A254" s="1" t="s">
        <v>922</v>
      </c>
      <c r="B254" s="5" t="s">
        <v>923</v>
      </c>
      <c r="C254" s="2" t="s">
        <v>507</v>
      </c>
      <c r="D254" s="76">
        <v>6302</v>
      </c>
      <c r="E254" s="76">
        <f>[1]Sheet1!$I$1923</f>
        <v>0</v>
      </c>
      <c r="F254" s="76">
        <f>[1]Sheet1!$I$1923</f>
        <v>0</v>
      </c>
      <c r="G254" s="76">
        <f>[1]Sheet1!$I$1923</f>
        <v>0</v>
      </c>
      <c r="H254" s="76">
        <f>[1]Sheet1!$I$1923</f>
        <v>0</v>
      </c>
      <c r="I254" s="44">
        <f t="shared" si="8"/>
        <v>6302</v>
      </c>
      <c r="J254" s="36"/>
    </row>
    <row r="255" spans="1:10" x14ac:dyDescent="0.25">
      <c r="A255" s="1" t="s">
        <v>924</v>
      </c>
      <c r="B255" s="5" t="s">
        <v>925</v>
      </c>
      <c r="C255" s="2" t="s">
        <v>504</v>
      </c>
      <c r="D255" s="76">
        <v>734</v>
      </c>
      <c r="E255" s="76">
        <f>[1]Sheet1!$I$1923</f>
        <v>0</v>
      </c>
      <c r="F255" s="76">
        <f>[1]Sheet1!$I$1923</f>
        <v>0</v>
      </c>
      <c r="G255" s="76">
        <f>[1]Sheet1!$I$1923</f>
        <v>0</v>
      </c>
      <c r="H255" s="76">
        <f>[1]Sheet1!$I$1923</f>
        <v>0</v>
      </c>
      <c r="I255" s="44">
        <f t="shared" si="8"/>
        <v>734</v>
      </c>
      <c r="J255" s="36"/>
    </row>
    <row r="256" spans="1:10" x14ac:dyDescent="0.25">
      <c r="A256" s="1" t="s">
        <v>926</v>
      </c>
      <c r="B256" s="5" t="s">
        <v>927</v>
      </c>
      <c r="C256" s="2" t="s">
        <v>928</v>
      </c>
      <c r="D256" s="76">
        <v>928</v>
      </c>
      <c r="E256" s="76">
        <f>[1]Sheet1!$I$1923</f>
        <v>0</v>
      </c>
      <c r="F256" s="76">
        <f>[1]Sheet1!$I$1923</f>
        <v>0</v>
      </c>
      <c r="G256" s="76">
        <f>[1]Sheet1!$I$1923</f>
        <v>0</v>
      </c>
      <c r="H256" s="76">
        <f>[1]Sheet1!$I$1923</f>
        <v>0</v>
      </c>
      <c r="I256" s="44">
        <f t="shared" si="8"/>
        <v>928</v>
      </c>
      <c r="J256" s="36"/>
    </row>
    <row r="257" spans="1:10" x14ac:dyDescent="0.25">
      <c r="A257" s="1" t="s">
        <v>929</v>
      </c>
      <c r="B257" s="5" t="s">
        <v>930</v>
      </c>
      <c r="C257" s="2" t="s">
        <v>931</v>
      </c>
      <c r="D257" s="76">
        <v>1565</v>
      </c>
      <c r="E257" s="76">
        <f>[1]Sheet1!$I$1923</f>
        <v>0</v>
      </c>
      <c r="F257" s="76">
        <f>[1]Sheet1!$I$1923</f>
        <v>0</v>
      </c>
      <c r="G257" s="76">
        <f>[1]Sheet1!$I$1923</f>
        <v>0</v>
      </c>
      <c r="H257" s="76">
        <f>[1]Sheet1!$I$1923</f>
        <v>0</v>
      </c>
      <c r="I257" s="44">
        <f t="shared" si="8"/>
        <v>1565</v>
      </c>
      <c r="J257" s="36"/>
    </row>
    <row r="258" spans="1:10" x14ac:dyDescent="0.25">
      <c r="A258" s="1" t="s">
        <v>932</v>
      </c>
      <c r="B258" s="5" t="s">
        <v>933</v>
      </c>
      <c r="C258" s="2" t="s">
        <v>934</v>
      </c>
      <c r="D258" s="76">
        <v>732</v>
      </c>
      <c r="E258" s="76">
        <f>[1]Sheet1!$I$1923</f>
        <v>0</v>
      </c>
      <c r="F258" s="76">
        <f>[1]Sheet1!$I$1923</f>
        <v>0</v>
      </c>
      <c r="G258" s="76">
        <f>[1]Sheet1!$I$1923</f>
        <v>0</v>
      </c>
      <c r="H258" s="76">
        <f>[1]Sheet1!$I$1923</f>
        <v>0</v>
      </c>
      <c r="I258" s="44">
        <f t="shared" si="8"/>
        <v>732</v>
      </c>
      <c r="J258" s="36"/>
    </row>
    <row r="259" spans="1:10" x14ac:dyDescent="0.25">
      <c r="A259" s="1" t="s">
        <v>935</v>
      </c>
      <c r="B259" s="5" t="s">
        <v>936</v>
      </c>
      <c r="C259" s="2" t="s">
        <v>937</v>
      </c>
      <c r="D259" s="76">
        <v>804</v>
      </c>
      <c r="E259" s="76">
        <f>[1]Sheet1!$I$1923</f>
        <v>0</v>
      </c>
      <c r="F259" s="76">
        <f>[1]Sheet1!$I$1923</f>
        <v>0</v>
      </c>
      <c r="G259" s="76">
        <f>[1]Sheet1!$I$1923</f>
        <v>0</v>
      </c>
      <c r="H259" s="76">
        <f>[1]Sheet1!$I$1923</f>
        <v>0</v>
      </c>
      <c r="I259" s="44">
        <f t="shared" si="8"/>
        <v>804</v>
      </c>
      <c r="J259" s="36"/>
    </row>
    <row r="260" spans="1:10" x14ac:dyDescent="0.25">
      <c r="A260" s="1" t="s">
        <v>938</v>
      </c>
      <c r="B260" s="5" t="s">
        <v>939</v>
      </c>
      <c r="C260" s="2" t="s">
        <v>940</v>
      </c>
      <c r="D260" s="76">
        <v>928</v>
      </c>
      <c r="E260" s="76">
        <f>[1]Sheet1!$I$1923</f>
        <v>0</v>
      </c>
      <c r="F260" s="76">
        <f>[1]Sheet1!$I$1923</f>
        <v>0</v>
      </c>
      <c r="G260" s="76">
        <f>[1]Sheet1!$I$1923</f>
        <v>0</v>
      </c>
      <c r="H260" s="76">
        <f>[1]Sheet1!$I$1923</f>
        <v>0</v>
      </c>
      <c r="I260" s="44">
        <f t="shared" si="8"/>
        <v>928</v>
      </c>
      <c r="J260" s="36"/>
    </row>
    <row r="261" spans="1:10" x14ac:dyDescent="0.25">
      <c r="A261" s="1" t="s">
        <v>941</v>
      </c>
      <c r="B261" s="5" t="s">
        <v>942</v>
      </c>
      <c r="C261" s="2" t="s">
        <v>943</v>
      </c>
      <c r="D261" s="76">
        <v>2631</v>
      </c>
      <c r="E261" s="76">
        <f>[1]Sheet1!$I$1923</f>
        <v>0</v>
      </c>
      <c r="F261" s="76">
        <f>[1]Sheet1!$I$1923</f>
        <v>0</v>
      </c>
      <c r="G261" s="76">
        <f>[1]Sheet1!$I$1923</f>
        <v>0</v>
      </c>
      <c r="H261" s="76">
        <f>[1]Sheet1!$I$1923</f>
        <v>0</v>
      </c>
      <c r="I261" s="44">
        <f t="shared" si="8"/>
        <v>2631</v>
      </c>
      <c r="J261" s="36"/>
    </row>
    <row r="262" spans="1:10" x14ac:dyDescent="0.25">
      <c r="A262" s="1" t="s">
        <v>944</v>
      </c>
      <c r="B262" s="5" t="s">
        <v>945</v>
      </c>
      <c r="C262" s="2" t="s">
        <v>946</v>
      </c>
      <c r="D262" s="76">
        <v>1470</v>
      </c>
      <c r="E262" s="76">
        <f>[1]Sheet1!$I$1923</f>
        <v>0</v>
      </c>
      <c r="F262" s="76">
        <f>[1]Sheet1!$I$1923</f>
        <v>0</v>
      </c>
      <c r="G262" s="76">
        <f>[1]Sheet1!$I$1923</f>
        <v>0</v>
      </c>
      <c r="H262" s="76">
        <f>[1]Sheet1!$I$1923</f>
        <v>0</v>
      </c>
      <c r="I262" s="44">
        <f t="shared" si="8"/>
        <v>1470</v>
      </c>
      <c r="J262" s="36"/>
    </row>
    <row r="263" spans="1:10" x14ac:dyDescent="0.25">
      <c r="A263" s="1" t="s">
        <v>947</v>
      </c>
      <c r="B263" s="5" t="s">
        <v>948</v>
      </c>
      <c r="C263" s="2" t="s">
        <v>949</v>
      </c>
      <c r="D263" s="76">
        <v>1370</v>
      </c>
      <c r="E263" s="76">
        <f>[1]Sheet1!$I$1923</f>
        <v>0</v>
      </c>
      <c r="F263" s="76">
        <f>[1]Sheet1!$I$1923</f>
        <v>0</v>
      </c>
      <c r="G263" s="76">
        <f>[1]Sheet1!$I$1923</f>
        <v>0</v>
      </c>
      <c r="H263" s="76">
        <f>[1]Sheet1!$I$1923</f>
        <v>0</v>
      </c>
      <c r="I263" s="44">
        <f t="shared" si="8"/>
        <v>1370</v>
      </c>
      <c r="J263" s="36"/>
    </row>
    <row r="264" spans="1:10" x14ac:dyDescent="0.25">
      <c r="A264" s="1" t="s">
        <v>950</v>
      </c>
      <c r="B264" s="5" t="s">
        <v>951</v>
      </c>
      <c r="C264" s="2" t="s">
        <v>952</v>
      </c>
      <c r="D264" s="76">
        <v>865</v>
      </c>
      <c r="E264" s="76">
        <f>[1]Sheet1!$I$1923</f>
        <v>0</v>
      </c>
      <c r="F264" s="76">
        <f>[1]Sheet1!$I$1923</f>
        <v>0</v>
      </c>
      <c r="G264" s="76">
        <f>[1]Sheet1!$I$1923</f>
        <v>0</v>
      </c>
      <c r="H264" s="76">
        <f>[1]Sheet1!$I$1923</f>
        <v>0</v>
      </c>
      <c r="I264" s="44">
        <f t="shared" si="8"/>
        <v>865</v>
      </c>
      <c r="J264" s="36"/>
    </row>
    <row r="265" spans="1:10" x14ac:dyDescent="0.25">
      <c r="A265" s="1" t="s">
        <v>953</v>
      </c>
      <c r="B265" s="5" t="s">
        <v>954</v>
      </c>
      <c r="C265" s="2" t="s">
        <v>955</v>
      </c>
      <c r="D265" s="76">
        <v>3425</v>
      </c>
      <c r="E265" s="76">
        <f>[1]Sheet1!$I$1923</f>
        <v>0</v>
      </c>
      <c r="F265" s="76">
        <f>[1]Sheet1!$I$1923</f>
        <v>0</v>
      </c>
      <c r="G265" s="76">
        <f>[1]Sheet1!$I$1923</f>
        <v>0</v>
      </c>
      <c r="H265" s="76">
        <f>[1]Sheet1!$I$1923</f>
        <v>0</v>
      </c>
      <c r="I265" s="44">
        <f t="shared" si="8"/>
        <v>3425</v>
      </c>
      <c r="J265" s="36"/>
    </row>
    <row r="266" spans="1:10" x14ac:dyDescent="0.25">
      <c r="A266" s="1" t="s">
        <v>956</v>
      </c>
      <c r="B266" s="5" t="s">
        <v>957</v>
      </c>
      <c r="C266" s="2" t="s">
        <v>958</v>
      </c>
      <c r="D266" s="76">
        <v>1599</v>
      </c>
      <c r="E266" s="76">
        <f>[1]Sheet1!$I$1923</f>
        <v>0</v>
      </c>
      <c r="F266" s="76">
        <f>[1]Sheet1!$I$1923</f>
        <v>0</v>
      </c>
      <c r="G266" s="76">
        <f>[1]Sheet1!$I$1923</f>
        <v>0</v>
      </c>
      <c r="H266" s="76">
        <f>[1]Sheet1!$I$1923</f>
        <v>0</v>
      </c>
      <c r="I266" s="44">
        <f t="shared" si="8"/>
        <v>1599</v>
      </c>
      <c r="J266" s="36"/>
    </row>
    <row r="267" spans="1:10" x14ac:dyDescent="0.25">
      <c r="A267" s="1" t="s">
        <v>959</v>
      </c>
      <c r="B267" s="5" t="s">
        <v>960</v>
      </c>
      <c r="C267" s="2" t="s">
        <v>961</v>
      </c>
      <c r="D267" s="76">
        <v>1858</v>
      </c>
      <c r="E267" s="76">
        <f>[1]Sheet1!$I$1923</f>
        <v>0</v>
      </c>
      <c r="F267" s="76">
        <f>[1]Sheet1!$I$1923</f>
        <v>0</v>
      </c>
      <c r="G267" s="76">
        <f>[1]Sheet1!$I$1923</f>
        <v>0</v>
      </c>
      <c r="H267" s="76">
        <f>[1]Sheet1!$I$1923</f>
        <v>0</v>
      </c>
      <c r="I267" s="44">
        <f t="shared" si="8"/>
        <v>1858</v>
      </c>
      <c r="J267" s="36"/>
    </row>
    <row r="268" spans="1:10" x14ac:dyDescent="0.25">
      <c r="A268" s="1" t="s">
        <v>962</v>
      </c>
      <c r="B268" s="5" t="s">
        <v>963</v>
      </c>
      <c r="C268" s="2" t="s">
        <v>964</v>
      </c>
      <c r="D268" s="76">
        <v>621</v>
      </c>
      <c r="E268" s="76">
        <f>[1]Sheet1!$I$1923</f>
        <v>0</v>
      </c>
      <c r="F268" s="76">
        <f>[1]Sheet1!$I$1923</f>
        <v>0</v>
      </c>
      <c r="G268" s="76">
        <f>[1]Sheet1!$I$1923</f>
        <v>0</v>
      </c>
      <c r="H268" s="76">
        <f>[1]Sheet1!$I$1923</f>
        <v>0</v>
      </c>
      <c r="I268" s="44">
        <f t="shared" ref="I268:I331" si="9">D268+E268+F268+G268-H268</f>
        <v>621</v>
      </c>
      <c r="J268" s="36"/>
    </row>
    <row r="269" spans="1:10" x14ac:dyDescent="0.25">
      <c r="A269" s="1" t="s">
        <v>965</v>
      </c>
      <c r="B269" s="5" t="s">
        <v>966</v>
      </c>
      <c r="C269" s="2" t="s">
        <v>952</v>
      </c>
      <c r="D269" s="76">
        <v>777</v>
      </c>
      <c r="E269" s="76">
        <f>[1]Sheet1!$I$1923</f>
        <v>0</v>
      </c>
      <c r="F269" s="76">
        <f>[1]Sheet1!$I$1923</f>
        <v>0</v>
      </c>
      <c r="G269" s="76">
        <f>[1]Sheet1!$I$1923</f>
        <v>0</v>
      </c>
      <c r="H269" s="76">
        <f>[1]Sheet1!$I$1923</f>
        <v>0</v>
      </c>
      <c r="I269" s="44">
        <f t="shared" si="9"/>
        <v>777</v>
      </c>
      <c r="J269" s="36"/>
    </row>
    <row r="270" spans="1:10" x14ac:dyDescent="0.25">
      <c r="A270" s="1" t="s">
        <v>967</v>
      </c>
      <c r="B270" s="5" t="s">
        <v>968</v>
      </c>
      <c r="C270" s="2" t="s">
        <v>969</v>
      </c>
      <c r="D270" s="76">
        <v>856</v>
      </c>
      <c r="E270" s="76">
        <f>[1]Sheet1!$I$1923</f>
        <v>0</v>
      </c>
      <c r="F270" s="76">
        <f>[1]Sheet1!$I$1923</f>
        <v>0</v>
      </c>
      <c r="G270" s="76">
        <f>[1]Sheet1!$I$1923</f>
        <v>0</v>
      </c>
      <c r="H270" s="76">
        <f>[1]Sheet1!$I$1923</f>
        <v>0</v>
      </c>
      <c r="I270" s="44">
        <f t="shared" si="9"/>
        <v>856</v>
      </c>
      <c r="J270" s="36"/>
    </row>
    <row r="271" spans="1:10" x14ac:dyDescent="0.25">
      <c r="A271" s="1" t="s">
        <v>970</v>
      </c>
      <c r="B271" s="5" t="s">
        <v>971</v>
      </c>
      <c r="C271" s="2" t="s">
        <v>972</v>
      </c>
      <c r="D271" s="76">
        <v>1997</v>
      </c>
      <c r="E271" s="76">
        <f>[1]Sheet1!$I$1923</f>
        <v>0</v>
      </c>
      <c r="F271" s="76">
        <f>[1]Sheet1!$I$1923</f>
        <v>0</v>
      </c>
      <c r="G271" s="76">
        <f>[1]Sheet1!$I$1923</f>
        <v>0</v>
      </c>
      <c r="H271" s="76">
        <f>[1]Sheet1!$I$1923</f>
        <v>0</v>
      </c>
      <c r="I271" s="44">
        <f t="shared" si="9"/>
        <v>1997</v>
      </c>
      <c r="J271" s="36"/>
    </row>
    <row r="272" spans="1:10" x14ac:dyDescent="0.25">
      <c r="A272" s="1" t="s">
        <v>973</v>
      </c>
      <c r="B272" s="5" t="s">
        <v>974</v>
      </c>
      <c r="C272" s="2" t="s">
        <v>813</v>
      </c>
      <c r="D272" s="76">
        <v>921</v>
      </c>
      <c r="E272" s="76">
        <f>[1]Sheet1!$I$1923</f>
        <v>0</v>
      </c>
      <c r="F272" s="76">
        <f>[1]Sheet1!$I$1923</f>
        <v>0</v>
      </c>
      <c r="G272" s="76">
        <f>[1]Sheet1!$I$1923</f>
        <v>0</v>
      </c>
      <c r="H272" s="76">
        <f>[1]Sheet1!$I$1923</f>
        <v>0</v>
      </c>
      <c r="I272" s="44">
        <f t="shared" si="9"/>
        <v>921</v>
      </c>
      <c r="J272" s="36"/>
    </row>
    <row r="273" spans="1:10" x14ac:dyDescent="0.25">
      <c r="A273" s="1" t="s">
        <v>975</v>
      </c>
      <c r="B273" s="5" t="s">
        <v>976</v>
      </c>
      <c r="C273" s="2" t="s">
        <v>928</v>
      </c>
      <c r="D273" s="76">
        <v>3256</v>
      </c>
      <c r="E273" s="76">
        <f>[1]Sheet1!$I$1923</f>
        <v>0</v>
      </c>
      <c r="F273" s="76">
        <f>[1]Sheet1!$I$1923</f>
        <v>0</v>
      </c>
      <c r="G273" s="76">
        <f>[1]Sheet1!$I$1923</f>
        <v>0</v>
      </c>
      <c r="H273" s="76">
        <f>[1]Sheet1!$I$1923</f>
        <v>0</v>
      </c>
      <c r="I273" s="44">
        <f t="shared" si="9"/>
        <v>3256</v>
      </c>
      <c r="J273" s="36"/>
    </row>
    <row r="274" spans="1:10" x14ac:dyDescent="0.25">
      <c r="A274" s="1" t="s">
        <v>977</v>
      </c>
      <c r="B274" s="5" t="s">
        <v>978</v>
      </c>
      <c r="C274" s="2" t="s">
        <v>979</v>
      </c>
      <c r="D274" s="76">
        <v>3424</v>
      </c>
      <c r="E274" s="76">
        <f>[1]Sheet1!$I$1923</f>
        <v>0</v>
      </c>
      <c r="F274" s="76">
        <f>[1]Sheet1!$I$1923</f>
        <v>0</v>
      </c>
      <c r="G274" s="76">
        <f>[1]Sheet1!$I$1923</f>
        <v>0</v>
      </c>
      <c r="H274" s="76">
        <f>[1]Sheet1!$I$1923</f>
        <v>0</v>
      </c>
      <c r="I274" s="44">
        <f t="shared" si="9"/>
        <v>3424</v>
      </c>
      <c r="J274" s="36"/>
    </row>
    <row r="275" spans="1:10" x14ac:dyDescent="0.25">
      <c r="A275" s="1" t="s">
        <v>980</v>
      </c>
      <c r="B275" s="5" t="s">
        <v>981</v>
      </c>
      <c r="C275" s="2" t="s">
        <v>982</v>
      </c>
      <c r="D275" s="76">
        <v>3497</v>
      </c>
      <c r="E275" s="76">
        <f>[1]Sheet1!$I$1923</f>
        <v>0</v>
      </c>
      <c r="F275" s="76">
        <f>[1]Sheet1!$I$1923</f>
        <v>0</v>
      </c>
      <c r="G275" s="76">
        <f>[1]Sheet1!$I$1923</f>
        <v>0</v>
      </c>
      <c r="H275" s="76">
        <f>[1]Sheet1!$I$1923</f>
        <v>0</v>
      </c>
      <c r="I275" s="44">
        <f t="shared" si="9"/>
        <v>3497</v>
      </c>
      <c r="J275" s="36"/>
    </row>
    <row r="276" spans="1:10" x14ac:dyDescent="0.25">
      <c r="A276" s="1" t="s">
        <v>983</v>
      </c>
      <c r="B276" s="5" t="s">
        <v>984</v>
      </c>
      <c r="C276" s="2" t="s">
        <v>985</v>
      </c>
      <c r="D276" s="76">
        <v>4051</v>
      </c>
      <c r="E276" s="76">
        <f>[1]Sheet1!$I$1923</f>
        <v>0</v>
      </c>
      <c r="F276" s="76">
        <f>[1]Sheet1!$I$1923</f>
        <v>0</v>
      </c>
      <c r="G276" s="76">
        <f>[1]Sheet1!$I$1923</f>
        <v>0</v>
      </c>
      <c r="H276" s="76">
        <f>[1]Sheet1!$I$1923</f>
        <v>0</v>
      </c>
      <c r="I276" s="44">
        <f t="shared" si="9"/>
        <v>4051</v>
      </c>
      <c r="J276" s="36"/>
    </row>
    <row r="277" spans="1:10" x14ac:dyDescent="0.25">
      <c r="A277" s="1" t="s">
        <v>986</v>
      </c>
      <c r="B277" s="5" t="s">
        <v>987</v>
      </c>
      <c r="C277" s="2" t="s">
        <v>988</v>
      </c>
      <c r="D277" s="76">
        <v>1167</v>
      </c>
      <c r="E277" s="76">
        <f>[1]Sheet1!$I$1923</f>
        <v>0</v>
      </c>
      <c r="F277" s="76">
        <f>[1]Sheet1!$I$1923</f>
        <v>0</v>
      </c>
      <c r="G277" s="76">
        <f>[1]Sheet1!$I$1923</f>
        <v>0</v>
      </c>
      <c r="H277" s="76">
        <f>[1]Sheet1!$I$1923</f>
        <v>0</v>
      </c>
      <c r="I277" s="44">
        <f t="shared" si="9"/>
        <v>1167</v>
      </c>
      <c r="J277" s="36"/>
    </row>
    <row r="278" spans="1:10" x14ac:dyDescent="0.25">
      <c r="A278" s="1" t="s">
        <v>989</v>
      </c>
      <c r="B278" s="5" t="s">
        <v>990</v>
      </c>
      <c r="C278" s="2" t="s">
        <v>991</v>
      </c>
      <c r="D278" s="76">
        <v>3937</v>
      </c>
      <c r="E278" s="76">
        <f>[1]Sheet1!$I$1923</f>
        <v>0</v>
      </c>
      <c r="F278" s="76">
        <f>[1]Sheet1!$I$1923</f>
        <v>0</v>
      </c>
      <c r="G278" s="76">
        <f>[1]Sheet1!$I$1923</f>
        <v>0</v>
      </c>
      <c r="H278" s="76">
        <f>[1]Sheet1!$I$1923</f>
        <v>0</v>
      </c>
      <c r="I278" s="44">
        <f t="shared" si="9"/>
        <v>3937</v>
      </c>
      <c r="J278" s="36"/>
    </row>
    <row r="279" spans="1:10" x14ac:dyDescent="0.25">
      <c r="A279" s="1" t="s">
        <v>992</v>
      </c>
      <c r="B279" s="5" t="s">
        <v>993</v>
      </c>
      <c r="C279" s="2" t="s">
        <v>994</v>
      </c>
      <c r="D279" s="76">
        <v>1334</v>
      </c>
      <c r="E279" s="76">
        <f>[1]Sheet1!$I$1923</f>
        <v>0</v>
      </c>
      <c r="F279" s="76">
        <f>[1]Sheet1!$I$1923</f>
        <v>0</v>
      </c>
      <c r="G279" s="76">
        <f>[1]Sheet1!$I$1923</f>
        <v>0</v>
      </c>
      <c r="H279" s="76">
        <f>[1]Sheet1!$I$1923</f>
        <v>0</v>
      </c>
      <c r="I279" s="44">
        <f t="shared" si="9"/>
        <v>1334</v>
      </c>
      <c r="J279" s="36"/>
    </row>
    <row r="280" spans="1:10" x14ac:dyDescent="0.25">
      <c r="A280" s="1" t="s">
        <v>995</v>
      </c>
      <c r="B280" s="5" t="s">
        <v>996</v>
      </c>
      <c r="C280" s="2" t="s">
        <v>997</v>
      </c>
      <c r="D280" s="76">
        <v>776</v>
      </c>
      <c r="E280" s="76">
        <f>[1]Sheet1!$I$1923</f>
        <v>0</v>
      </c>
      <c r="F280" s="76">
        <f>[1]Sheet1!$I$1923</f>
        <v>0</v>
      </c>
      <c r="G280" s="76">
        <f>[1]Sheet1!$I$1923</f>
        <v>0</v>
      </c>
      <c r="H280" s="76">
        <f>[1]Sheet1!$I$1923</f>
        <v>0</v>
      </c>
      <c r="I280" s="44">
        <f t="shared" si="9"/>
        <v>776</v>
      </c>
      <c r="J280" s="36"/>
    </row>
    <row r="281" spans="1:10" x14ac:dyDescent="0.25">
      <c r="A281" s="1" t="s">
        <v>998</v>
      </c>
      <c r="B281" s="5" t="s">
        <v>999</v>
      </c>
      <c r="C281" s="2" t="s">
        <v>1000</v>
      </c>
      <c r="D281" s="76">
        <v>2185</v>
      </c>
      <c r="E281" s="76">
        <f>[1]Sheet1!$I$1923</f>
        <v>0</v>
      </c>
      <c r="F281" s="76">
        <f>[1]Sheet1!$I$1923</f>
        <v>0</v>
      </c>
      <c r="G281" s="76">
        <f>[1]Sheet1!$I$1923</f>
        <v>0</v>
      </c>
      <c r="H281" s="76">
        <f>[1]Sheet1!$I$1923</f>
        <v>0</v>
      </c>
      <c r="I281" s="44">
        <f t="shared" si="9"/>
        <v>2185</v>
      </c>
      <c r="J281" s="36"/>
    </row>
    <row r="282" spans="1:10" x14ac:dyDescent="0.25">
      <c r="A282" s="1" t="s">
        <v>1001</v>
      </c>
      <c r="B282" s="5" t="s">
        <v>1002</v>
      </c>
      <c r="C282" s="2" t="s">
        <v>1003</v>
      </c>
      <c r="D282" s="76">
        <v>789</v>
      </c>
      <c r="E282" s="76">
        <f>[1]Sheet1!$I$1923</f>
        <v>0</v>
      </c>
      <c r="F282" s="76">
        <f>[1]Sheet1!$I$1923</f>
        <v>0</v>
      </c>
      <c r="G282" s="76">
        <f>[1]Sheet1!$I$1923</f>
        <v>0</v>
      </c>
      <c r="H282" s="76">
        <f>[1]Sheet1!$I$1923</f>
        <v>0</v>
      </c>
      <c r="I282" s="44">
        <f t="shared" si="9"/>
        <v>789</v>
      </c>
      <c r="J282" s="36"/>
    </row>
    <row r="283" spans="1:10" x14ac:dyDescent="0.25">
      <c r="A283" s="1" t="s">
        <v>1004</v>
      </c>
      <c r="B283" s="5" t="s">
        <v>1005</v>
      </c>
      <c r="C283" s="2" t="s">
        <v>1006</v>
      </c>
      <c r="D283" s="76">
        <v>1075</v>
      </c>
      <c r="E283" s="76">
        <f>[1]Sheet1!$I$1923</f>
        <v>0</v>
      </c>
      <c r="F283" s="76">
        <f>[1]Sheet1!$I$1923</f>
        <v>0</v>
      </c>
      <c r="G283" s="76">
        <f>[1]Sheet1!$I$1923</f>
        <v>0</v>
      </c>
      <c r="H283" s="76">
        <f>[1]Sheet1!$I$1923</f>
        <v>0</v>
      </c>
      <c r="I283" s="44">
        <f t="shared" si="9"/>
        <v>1075</v>
      </c>
      <c r="J283" s="36"/>
    </row>
    <row r="284" spans="1:10" x14ac:dyDescent="0.25">
      <c r="A284" s="1" t="s">
        <v>1007</v>
      </c>
      <c r="B284" s="5" t="s">
        <v>1008</v>
      </c>
      <c r="C284" s="2" t="s">
        <v>1009</v>
      </c>
      <c r="D284" s="76">
        <v>2424</v>
      </c>
      <c r="E284" s="76">
        <f>[1]Sheet1!$I$1923</f>
        <v>0</v>
      </c>
      <c r="F284" s="76">
        <f>[1]Sheet1!$I$1923</f>
        <v>0</v>
      </c>
      <c r="G284" s="76">
        <f>[1]Sheet1!$I$1923</f>
        <v>0</v>
      </c>
      <c r="H284" s="76">
        <f>[1]Sheet1!$I$1923</f>
        <v>0</v>
      </c>
      <c r="I284" s="44">
        <f t="shared" si="9"/>
        <v>2424</v>
      </c>
      <c r="J284" s="36"/>
    </row>
    <row r="285" spans="1:10" x14ac:dyDescent="0.25">
      <c r="A285" s="1" t="s">
        <v>1010</v>
      </c>
      <c r="B285" s="5" t="s">
        <v>1011</v>
      </c>
      <c r="C285" s="2" t="s">
        <v>1012</v>
      </c>
      <c r="D285" s="76">
        <v>1003</v>
      </c>
      <c r="E285" s="76">
        <f>[1]Sheet1!$I$1923</f>
        <v>0</v>
      </c>
      <c r="F285" s="76">
        <f>[1]Sheet1!$I$1923</f>
        <v>0</v>
      </c>
      <c r="G285" s="76">
        <f>[1]Sheet1!$I$1923</f>
        <v>0</v>
      </c>
      <c r="H285" s="76">
        <f>[1]Sheet1!$I$1923</f>
        <v>0</v>
      </c>
      <c r="I285" s="44">
        <f t="shared" si="9"/>
        <v>1003</v>
      </c>
      <c r="J285" s="36"/>
    </row>
    <row r="286" spans="1:10" x14ac:dyDescent="0.25">
      <c r="A286" s="1" t="s">
        <v>1013</v>
      </c>
      <c r="B286" s="5" t="s">
        <v>1014</v>
      </c>
      <c r="C286" s="2" t="s">
        <v>1015</v>
      </c>
      <c r="D286" s="76">
        <v>2843</v>
      </c>
      <c r="E286" s="76">
        <f>[1]Sheet1!$I$1923</f>
        <v>0</v>
      </c>
      <c r="F286" s="76">
        <f>[1]Sheet1!$I$1923</f>
        <v>0</v>
      </c>
      <c r="G286" s="76">
        <f>[1]Sheet1!$I$1923</f>
        <v>0</v>
      </c>
      <c r="H286" s="76">
        <f>[1]Sheet1!$I$1923</f>
        <v>0</v>
      </c>
      <c r="I286" s="44">
        <f t="shared" si="9"/>
        <v>2843</v>
      </c>
      <c r="J286" s="36"/>
    </row>
    <row r="287" spans="1:10" x14ac:dyDescent="0.25">
      <c r="A287" s="1" t="s">
        <v>1016</v>
      </c>
      <c r="B287" s="5" t="s">
        <v>1017</v>
      </c>
      <c r="C287" s="2" t="s">
        <v>1018</v>
      </c>
      <c r="D287" s="76">
        <v>4080</v>
      </c>
      <c r="E287" s="76">
        <f>[1]Sheet1!$I$1923</f>
        <v>0</v>
      </c>
      <c r="F287" s="76">
        <f>[1]Sheet1!$I$1923</f>
        <v>0</v>
      </c>
      <c r="G287" s="76">
        <f>[1]Sheet1!$I$1923</f>
        <v>0</v>
      </c>
      <c r="H287" s="76">
        <f>[1]Sheet1!$I$1923</f>
        <v>0</v>
      </c>
      <c r="I287" s="44">
        <f t="shared" si="9"/>
        <v>4080</v>
      </c>
      <c r="J287" s="36"/>
    </row>
    <row r="288" spans="1:10" x14ac:dyDescent="0.25">
      <c r="A288" s="1" t="s">
        <v>1019</v>
      </c>
      <c r="B288" s="5" t="s">
        <v>1020</v>
      </c>
      <c r="C288" s="2" t="s">
        <v>1021</v>
      </c>
      <c r="D288" s="76">
        <v>3050</v>
      </c>
      <c r="E288" s="76">
        <f>[1]Sheet1!$I$1923</f>
        <v>0</v>
      </c>
      <c r="F288" s="76">
        <f>[1]Sheet1!$I$1923</f>
        <v>0</v>
      </c>
      <c r="G288" s="76">
        <f>[1]Sheet1!$I$1923</f>
        <v>0</v>
      </c>
      <c r="H288" s="76">
        <f>[1]Sheet1!$I$1923</f>
        <v>0</v>
      </c>
      <c r="I288" s="44">
        <f t="shared" si="9"/>
        <v>3050</v>
      </c>
      <c r="J288" s="36"/>
    </row>
    <row r="289" spans="1:10" x14ac:dyDescent="0.25">
      <c r="A289" s="1" t="s">
        <v>1022</v>
      </c>
      <c r="B289" s="5" t="s">
        <v>1023</v>
      </c>
      <c r="C289" s="2" t="s">
        <v>1024</v>
      </c>
      <c r="D289" s="76">
        <v>1361</v>
      </c>
      <c r="E289" s="76">
        <f>[1]Sheet1!$I$1923</f>
        <v>0</v>
      </c>
      <c r="F289" s="76">
        <f>[1]Sheet1!$I$1923</f>
        <v>0</v>
      </c>
      <c r="G289" s="76">
        <f>[1]Sheet1!$I$1923</f>
        <v>0</v>
      </c>
      <c r="H289" s="76">
        <f>[1]Sheet1!$I$1923</f>
        <v>0</v>
      </c>
      <c r="I289" s="44">
        <f t="shared" si="9"/>
        <v>1361</v>
      </c>
      <c r="J289" s="36"/>
    </row>
    <row r="290" spans="1:10" x14ac:dyDescent="0.25">
      <c r="A290" s="1" t="s">
        <v>1025</v>
      </c>
      <c r="B290" s="5" t="s">
        <v>1026</v>
      </c>
      <c r="C290" s="2" t="s">
        <v>870</v>
      </c>
      <c r="D290" s="76">
        <v>459</v>
      </c>
      <c r="E290" s="76">
        <f>[1]Sheet1!$I$1923</f>
        <v>0</v>
      </c>
      <c r="F290" s="76">
        <f>[1]Sheet1!$I$1923</f>
        <v>0</v>
      </c>
      <c r="G290" s="76">
        <f>[1]Sheet1!$I$1923</f>
        <v>0</v>
      </c>
      <c r="H290" s="76">
        <f>[1]Sheet1!$I$1923</f>
        <v>0</v>
      </c>
      <c r="I290" s="44">
        <f t="shared" si="9"/>
        <v>459</v>
      </c>
      <c r="J290" s="36"/>
    </row>
    <row r="291" spans="1:10" x14ac:dyDescent="0.25">
      <c r="A291" s="1" t="s">
        <v>1027</v>
      </c>
      <c r="B291" s="5" t="s">
        <v>1028</v>
      </c>
      <c r="C291" s="2" t="s">
        <v>1029</v>
      </c>
      <c r="D291" s="76">
        <v>4806</v>
      </c>
      <c r="E291" s="76">
        <f>[1]Sheet1!$I$1923</f>
        <v>0</v>
      </c>
      <c r="F291" s="76">
        <f>[1]Sheet1!$I$1923</f>
        <v>0</v>
      </c>
      <c r="G291" s="76">
        <f>[1]Sheet1!$I$1923</f>
        <v>0</v>
      </c>
      <c r="H291" s="76">
        <f>[1]Sheet1!$I$1923</f>
        <v>0</v>
      </c>
      <c r="I291" s="44">
        <f t="shared" si="9"/>
        <v>4806</v>
      </c>
      <c r="J291" s="36"/>
    </row>
    <row r="292" spans="1:10" x14ac:dyDescent="0.25">
      <c r="A292" s="1" t="s">
        <v>1030</v>
      </c>
      <c r="B292" s="5" t="s">
        <v>1031</v>
      </c>
      <c r="C292" s="2" t="s">
        <v>1032</v>
      </c>
      <c r="D292" s="76">
        <v>2250</v>
      </c>
      <c r="E292" s="76">
        <f>[1]Sheet1!$I$1923</f>
        <v>0</v>
      </c>
      <c r="F292" s="76">
        <f>[1]Sheet1!$I$1923</f>
        <v>0</v>
      </c>
      <c r="G292" s="76">
        <f>[1]Sheet1!$I$1923</f>
        <v>0</v>
      </c>
      <c r="H292" s="76">
        <f>[1]Sheet1!$I$1923</f>
        <v>0</v>
      </c>
      <c r="I292" s="44">
        <f t="shared" si="9"/>
        <v>2250</v>
      </c>
      <c r="J292" s="36"/>
    </row>
    <row r="293" spans="1:10" x14ac:dyDescent="0.25">
      <c r="A293" s="1" t="s">
        <v>1033</v>
      </c>
      <c r="B293" s="5" t="s">
        <v>1034</v>
      </c>
      <c r="C293" s="2" t="s">
        <v>1035</v>
      </c>
      <c r="D293" s="76">
        <v>6625</v>
      </c>
      <c r="E293" s="76">
        <f>[1]Sheet1!$I$1923</f>
        <v>0</v>
      </c>
      <c r="F293" s="76">
        <f>[1]Sheet1!$I$1923</f>
        <v>0</v>
      </c>
      <c r="G293" s="76">
        <f>[1]Sheet1!$I$1923</f>
        <v>0</v>
      </c>
      <c r="H293" s="76">
        <f>[1]Sheet1!$I$1923</f>
        <v>0</v>
      </c>
      <c r="I293" s="44">
        <f t="shared" si="9"/>
        <v>6625</v>
      </c>
      <c r="J293" s="36"/>
    </row>
    <row r="294" spans="1:10" x14ac:dyDescent="0.25">
      <c r="A294" s="1" t="s">
        <v>1036</v>
      </c>
      <c r="B294" s="5" t="s">
        <v>1037</v>
      </c>
      <c r="C294" s="2" t="s">
        <v>1038</v>
      </c>
      <c r="D294" s="76">
        <v>1017</v>
      </c>
      <c r="E294" s="76">
        <f>[1]Sheet1!$I$1923</f>
        <v>0</v>
      </c>
      <c r="F294" s="76">
        <f>[1]Sheet1!$I$1923</f>
        <v>0</v>
      </c>
      <c r="G294" s="76">
        <f>[1]Sheet1!$I$1923</f>
        <v>0</v>
      </c>
      <c r="H294" s="76">
        <f>[1]Sheet1!$I$1923</f>
        <v>0</v>
      </c>
      <c r="I294" s="44">
        <f t="shared" si="9"/>
        <v>1017</v>
      </c>
      <c r="J294" s="36"/>
    </row>
    <row r="295" spans="1:10" x14ac:dyDescent="0.25">
      <c r="A295" s="1" t="s">
        <v>1039</v>
      </c>
      <c r="B295" s="5" t="s">
        <v>1040</v>
      </c>
      <c r="C295" s="2" t="s">
        <v>985</v>
      </c>
      <c r="D295" s="76">
        <v>6859</v>
      </c>
      <c r="E295" s="76">
        <f>[1]Sheet1!$I$1923</f>
        <v>0</v>
      </c>
      <c r="F295" s="76">
        <f>[1]Sheet1!$I$1923</f>
        <v>0</v>
      </c>
      <c r="G295" s="76">
        <f>[1]Sheet1!$I$1923</f>
        <v>0</v>
      </c>
      <c r="H295" s="76">
        <f>[1]Sheet1!$I$1923</f>
        <v>0</v>
      </c>
      <c r="I295" s="44">
        <f t="shared" si="9"/>
        <v>6859</v>
      </c>
      <c r="J295" s="36"/>
    </row>
    <row r="296" spans="1:10" x14ac:dyDescent="0.25">
      <c r="A296" s="1" t="s">
        <v>1041</v>
      </c>
      <c r="B296" s="5" t="s">
        <v>1042</v>
      </c>
      <c r="C296" s="2" t="s">
        <v>1043</v>
      </c>
      <c r="D296" s="76">
        <v>562</v>
      </c>
      <c r="E296" s="76">
        <f>[1]Sheet1!$I$1923</f>
        <v>0</v>
      </c>
      <c r="F296" s="76">
        <f>[1]Sheet1!$I$1923</f>
        <v>0</v>
      </c>
      <c r="G296" s="76">
        <f>[1]Sheet1!$I$1923</f>
        <v>0</v>
      </c>
      <c r="H296" s="76">
        <f>[1]Sheet1!$I$1923</f>
        <v>0</v>
      </c>
      <c r="I296" s="44">
        <f t="shared" si="9"/>
        <v>562</v>
      </c>
      <c r="J296" s="36"/>
    </row>
    <row r="297" spans="1:10" x14ac:dyDescent="0.25">
      <c r="A297" s="1" t="s">
        <v>1044</v>
      </c>
      <c r="B297" s="5" t="s">
        <v>1045</v>
      </c>
      <c r="C297" s="2" t="s">
        <v>1046</v>
      </c>
      <c r="D297" s="76">
        <v>30</v>
      </c>
      <c r="E297" s="76">
        <f>[1]Sheet1!$I$1923</f>
        <v>0</v>
      </c>
      <c r="F297" s="76">
        <f>[1]Sheet1!$I$1923</f>
        <v>0</v>
      </c>
      <c r="G297" s="76">
        <f>[1]Sheet1!$I$1923</f>
        <v>0</v>
      </c>
      <c r="H297" s="76">
        <f>[1]Sheet1!$I$1923</f>
        <v>0</v>
      </c>
      <c r="I297" s="44">
        <f t="shared" si="9"/>
        <v>30</v>
      </c>
      <c r="J297" s="36"/>
    </row>
    <row r="298" spans="1:10" x14ac:dyDescent="0.25">
      <c r="A298" s="1" t="s">
        <v>1047</v>
      </c>
      <c r="B298" s="5" t="s">
        <v>1048</v>
      </c>
      <c r="C298" s="2" t="s">
        <v>870</v>
      </c>
      <c r="D298" s="76">
        <v>1579</v>
      </c>
      <c r="E298" s="76">
        <f>[1]Sheet1!$I$1923</f>
        <v>0</v>
      </c>
      <c r="F298" s="76">
        <f>[1]Sheet1!$I$1923</f>
        <v>0</v>
      </c>
      <c r="G298" s="76">
        <f>[1]Sheet1!$I$1923</f>
        <v>0</v>
      </c>
      <c r="H298" s="76">
        <f>[1]Sheet1!$I$1923</f>
        <v>0</v>
      </c>
      <c r="I298" s="44">
        <f t="shared" si="9"/>
        <v>1579</v>
      </c>
      <c r="J298" s="36"/>
    </row>
    <row r="299" spans="1:10" x14ac:dyDescent="0.25">
      <c r="A299" s="1" t="s">
        <v>302</v>
      </c>
      <c r="B299" s="5" t="s">
        <v>1049</v>
      </c>
      <c r="C299" s="2" t="s">
        <v>1050</v>
      </c>
      <c r="D299" s="76">
        <v>779</v>
      </c>
      <c r="E299" s="76">
        <f>[1]Sheet1!$I$1923</f>
        <v>0</v>
      </c>
      <c r="F299" s="76">
        <f>[1]Sheet1!$I$1923</f>
        <v>0</v>
      </c>
      <c r="G299" s="76">
        <f>[1]Sheet1!$I$1923</f>
        <v>0</v>
      </c>
      <c r="H299" s="76">
        <f>[1]Sheet1!$I$1923</f>
        <v>0</v>
      </c>
      <c r="I299" s="44">
        <f t="shared" si="9"/>
        <v>779</v>
      </c>
      <c r="J299" s="36"/>
    </row>
    <row r="300" spans="1:10" x14ac:dyDescent="0.25">
      <c r="A300" s="1" t="s">
        <v>1051</v>
      </c>
      <c r="B300" s="5" t="s">
        <v>1052</v>
      </c>
      <c r="C300" s="2" t="s">
        <v>1053</v>
      </c>
      <c r="D300" s="76">
        <v>1956</v>
      </c>
      <c r="E300" s="76">
        <f>[1]Sheet1!$I$1923</f>
        <v>0</v>
      </c>
      <c r="F300" s="76">
        <f>[1]Sheet1!$I$1923</f>
        <v>0</v>
      </c>
      <c r="G300" s="76">
        <f>[1]Sheet1!$I$1923</f>
        <v>0</v>
      </c>
      <c r="H300" s="76">
        <f>[1]Sheet1!$I$1923</f>
        <v>0</v>
      </c>
      <c r="I300" s="44">
        <f t="shared" si="9"/>
        <v>1956</v>
      </c>
      <c r="J300" s="36"/>
    </row>
    <row r="301" spans="1:10" x14ac:dyDescent="0.25">
      <c r="A301" s="1" t="s">
        <v>1054</v>
      </c>
      <c r="B301" s="5" t="s">
        <v>1055</v>
      </c>
      <c r="C301" s="2" t="s">
        <v>1056</v>
      </c>
      <c r="D301" s="76">
        <v>2566</v>
      </c>
      <c r="E301" s="76">
        <f>[1]Sheet1!$I$1923</f>
        <v>0</v>
      </c>
      <c r="F301" s="76">
        <f>[1]Sheet1!$I$1923</f>
        <v>0</v>
      </c>
      <c r="G301" s="76">
        <f>[1]Sheet1!$I$1923</f>
        <v>0</v>
      </c>
      <c r="H301" s="76">
        <f>[1]Sheet1!$I$1923</f>
        <v>0</v>
      </c>
      <c r="I301" s="44">
        <f t="shared" si="9"/>
        <v>2566</v>
      </c>
      <c r="J301" s="36"/>
    </row>
    <row r="302" spans="1:10" x14ac:dyDescent="0.25">
      <c r="A302" s="1" t="s">
        <v>1057</v>
      </c>
      <c r="B302" s="5" t="s">
        <v>1058</v>
      </c>
      <c r="C302" s="2" t="s">
        <v>1059</v>
      </c>
      <c r="D302" s="76">
        <v>1433</v>
      </c>
      <c r="E302" s="76">
        <f>[1]Sheet1!$I$1923</f>
        <v>0</v>
      </c>
      <c r="F302" s="76">
        <f>[1]Sheet1!$I$1923</f>
        <v>0</v>
      </c>
      <c r="G302" s="76">
        <f>[1]Sheet1!$I$1923</f>
        <v>0</v>
      </c>
      <c r="H302" s="76">
        <f>[1]Sheet1!$I$1923</f>
        <v>0</v>
      </c>
      <c r="I302" s="44">
        <f t="shared" si="9"/>
        <v>1433</v>
      </c>
      <c r="J302" s="36"/>
    </row>
    <row r="303" spans="1:10" x14ac:dyDescent="0.25">
      <c r="A303" s="1" t="s">
        <v>1060</v>
      </c>
      <c r="B303" s="5" t="s">
        <v>1061</v>
      </c>
      <c r="C303" s="2" t="s">
        <v>1062</v>
      </c>
      <c r="D303" s="76">
        <v>1992</v>
      </c>
      <c r="E303" s="76">
        <f>[1]Sheet1!$I$1923</f>
        <v>0</v>
      </c>
      <c r="F303" s="76">
        <f>[1]Sheet1!$I$1923</f>
        <v>0</v>
      </c>
      <c r="G303" s="76">
        <f>[1]Sheet1!$I$1923</f>
        <v>0</v>
      </c>
      <c r="H303" s="76">
        <f>[1]Sheet1!$I$1923</f>
        <v>0</v>
      </c>
      <c r="I303" s="44">
        <f t="shared" si="9"/>
        <v>1992</v>
      </c>
      <c r="J303" s="36"/>
    </row>
    <row r="304" spans="1:10" x14ac:dyDescent="0.25">
      <c r="A304" s="1" t="s">
        <v>1063</v>
      </c>
      <c r="B304" s="5" t="s">
        <v>1064</v>
      </c>
      <c r="C304" s="2" t="s">
        <v>1065</v>
      </c>
      <c r="D304" s="76">
        <v>2004</v>
      </c>
      <c r="E304" s="76">
        <f>[1]Sheet1!$I$1923</f>
        <v>0</v>
      </c>
      <c r="F304" s="76">
        <f>[1]Sheet1!$I$1923</f>
        <v>0</v>
      </c>
      <c r="G304" s="76">
        <f>[1]Sheet1!$I$1923</f>
        <v>0</v>
      </c>
      <c r="H304" s="76">
        <f>[1]Sheet1!$I$1923</f>
        <v>0</v>
      </c>
      <c r="I304" s="44">
        <f t="shared" si="9"/>
        <v>2004</v>
      </c>
      <c r="J304" s="36"/>
    </row>
    <row r="305" spans="1:10" x14ac:dyDescent="0.25">
      <c r="A305" s="1" t="s">
        <v>1066</v>
      </c>
      <c r="B305" s="5" t="s">
        <v>1067</v>
      </c>
      <c r="C305" s="2" t="s">
        <v>1068</v>
      </c>
      <c r="D305" s="76">
        <v>2565</v>
      </c>
      <c r="E305" s="76">
        <f>[1]Sheet1!$I$1923</f>
        <v>0</v>
      </c>
      <c r="F305" s="76">
        <f>[1]Sheet1!$I$1923</f>
        <v>0</v>
      </c>
      <c r="G305" s="76">
        <f>[1]Sheet1!$I$1923</f>
        <v>0</v>
      </c>
      <c r="H305" s="76">
        <f>[1]Sheet1!$I$1923</f>
        <v>0</v>
      </c>
      <c r="I305" s="44">
        <f t="shared" si="9"/>
        <v>2565</v>
      </c>
      <c r="J305" s="36"/>
    </row>
    <row r="306" spans="1:10" x14ac:dyDescent="0.25">
      <c r="A306" s="1" t="s">
        <v>1069</v>
      </c>
      <c r="B306" s="5" t="s">
        <v>1070</v>
      </c>
      <c r="C306" s="2" t="s">
        <v>1071</v>
      </c>
      <c r="D306" s="76">
        <v>1819</v>
      </c>
      <c r="E306" s="76">
        <f>[1]Sheet1!$I$1923</f>
        <v>0</v>
      </c>
      <c r="F306" s="76">
        <f>[1]Sheet1!$I$1923</f>
        <v>0</v>
      </c>
      <c r="G306" s="76">
        <f>[1]Sheet1!$I$1923</f>
        <v>0</v>
      </c>
      <c r="H306" s="76">
        <f>[1]Sheet1!$I$1923</f>
        <v>0</v>
      </c>
      <c r="I306" s="44">
        <f t="shared" si="9"/>
        <v>1819</v>
      </c>
      <c r="J306" s="36"/>
    </row>
    <row r="307" spans="1:10" x14ac:dyDescent="0.25">
      <c r="A307" s="1" t="s">
        <v>1072</v>
      </c>
      <c r="B307" s="5" t="s">
        <v>1073</v>
      </c>
      <c r="C307" s="2" t="s">
        <v>1074</v>
      </c>
      <c r="D307" s="76">
        <v>1413</v>
      </c>
      <c r="E307" s="76">
        <f>[1]Sheet1!$I$1923</f>
        <v>0</v>
      </c>
      <c r="F307" s="76">
        <f>[1]Sheet1!$I$1923</f>
        <v>0</v>
      </c>
      <c r="G307" s="76">
        <f>[1]Sheet1!$I$1923</f>
        <v>0</v>
      </c>
      <c r="H307" s="76">
        <f>[1]Sheet1!$I$1923</f>
        <v>0</v>
      </c>
      <c r="I307" s="44">
        <f t="shared" si="9"/>
        <v>1413</v>
      </c>
      <c r="J307" s="36"/>
    </row>
    <row r="308" spans="1:10" x14ac:dyDescent="0.25">
      <c r="A308" s="1" t="s">
        <v>1075</v>
      </c>
      <c r="B308" s="5" t="s">
        <v>1076</v>
      </c>
      <c r="C308" s="2" t="s">
        <v>1077</v>
      </c>
      <c r="D308" s="76">
        <v>1585</v>
      </c>
      <c r="E308" s="76">
        <f>[1]Sheet1!$I$1923</f>
        <v>0</v>
      </c>
      <c r="F308" s="76">
        <f>[1]Sheet1!$I$1923</f>
        <v>0</v>
      </c>
      <c r="G308" s="76">
        <f>[1]Sheet1!$I$1923</f>
        <v>0</v>
      </c>
      <c r="H308" s="76">
        <f>[1]Sheet1!$I$1923</f>
        <v>0</v>
      </c>
      <c r="I308" s="44">
        <f t="shared" si="9"/>
        <v>1585</v>
      </c>
      <c r="J308" s="36"/>
    </row>
    <row r="309" spans="1:10" x14ac:dyDescent="0.25">
      <c r="A309" s="1" t="s">
        <v>1078</v>
      </c>
      <c r="B309" s="5" t="s">
        <v>1079</v>
      </c>
      <c r="C309" s="2" t="s">
        <v>1080</v>
      </c>
      <c r="D309" s="76">
        <v>1696</v>
      </c>
      <c r="E309" s="76">
        <f>[1]Sheet1!$I$1923</f>
        <v>0</v>
      </c>
      <c r="F309" s="76">
        <f>[1]Sheet1!$I$1923</f>
        <v>0</v>
      </c>
      <c r="G309" s="76">
        <f>[1]Sheet1!$I$1923</f>
        <v>0</v>
      </c>
      <c r="H309" s="76">
        <f>[1]Sheet1!$I$1923</f>
        <v>0</v>
      </c>
      <c r="I309" s="44">
        <f t="shared" si="9"/>
        <v>1696</v>
      </c>
      <c r="J309" s="36"/>
    </row>
    <row r="310" spans="1:10" x14ac:dyDescent="0.25">
      <c r="A310" s="1" t="s">
        <v>1081</v>
      </c>
      <c r="B310" s="5" t="s">
        <v>1082</v>
      </c>
      <c r="C310" s="2" t="s">
        <v>1083</v>
      </c>
      <c r="D310" s="76">
        <v>4116</v>
      </c>
      <c r="E310" s="76">
        <f>[1]Sheet1!$I$1923</f>
        <v>0</v>
      </c>
      <c r="F310" s="76">
        <f>[1]Sheet1!$I$1923</f>
        <v>0</v>
      </c>
      <c r="G310" s="76">
        <f>[1]Sheet1!$I$1923</f>
        <v>0</v>
      </c>
      <c r="H310" s="76">
        <f>[1]Sheet1!$I$1923</f>
        <v>0</v>
      </c>
      <c r="I310" s="44">
        <f t="shared" si="9"/>
        <v>4116</v>
      </c>
      <c r="J310" s="36"/>
    </row>
    <row r="311" spans="1:10" x14ac:dyDescent="0.25">
      <c r="A311" s="1" t="s">
        <v>1084</v>
      </c>
      <c r="B311" s="5" t="s">
        <v>1085</v>
      </c>
      <c r="C311" s="2" t="s">
        <v>1086</v>
      </c>
      <c r="D311" s="76">
        <v>3242</v>
      </c>
      <c r="E311" s="76">
        <f>[1]Sheet1!$I$1923</f>
        <v>0</v>
      </c>
      <c r="F311" s="76">
        <f>[1]Sheet1!$I$1923</f>
        <v>0</v>
      </c>
      <c r="G311" s="76">
        <f>[1]Sheet1!$I$1923</f>
        <v>0</v>
      </c>
      <c r="H311" s="76">
        <f>[1]Sheet1!$I$1923</f>
        <v>0</v>
      </c>
      <c r="I311" s="44">
        <f t="shared" si="9"/>
        <v>3242</v>
      </c>
      <c r="J311" s="36"/>
    </row>
    <row r="312" spans="1:10" x14ac:dyDescent="0.25">
      <c r="A312" s="1" t="s">
        <v>1087</v>
      </c>
      <c r="B312" s="5" t="s">
        <v>1088</v>
      </c>
      <c r="C312" s="2" t="s">
        <v>1089</v>
      </c>
      <c r="D312" s="76">
        <v>1841</v>
      </c>
      <c r="E312" s="76">
        <f>[1]Sheet1!$I$1923</f>
        <v>0</v>
      </c>
      <c r="F312" s="76">
        <f>[1]Sheet1!$I$1923</f>
        <v>0</v>
      </c>
      <c r="G312" s="76">
        <f>[1]Sheet1!$I$1923</f>
        <v>0</v>
      </c>
      <c r="H312" s="76">
        <f>[1]Sheet1!$I$1923</f>
        <v>0</v>
      </c>
      <c r="I312" s="44">
        <f t="shared" si="9"/>
        <v>1841</v>
      </c>
      <c r="J312" s="36"/>
    </row>
    <row r="313" spans="1:10" x14ac:dyDescent="0.25">
      <c r="A313" s="1" t="s">
        <v>1090</v>
      </c>
      <c r="B313" s="5" t="s">
        <v>1091</v>
      </c>
      <c r="C313" s="2" t="s">
        <v>1092</v>
      </c>
      <c r="D313" s="76">
        <v>1447</v>
      </c>
      <c r="E313" s="76">
        <f>[1]Sheet1!$I$1923</f>
        <v>0</v>
      </c>
      <c r="F313" s="76">
        <f>[1]Sheet1!$I$1923</f>
        <v>0</v>
      </c>
      <c r="G313" s="76">
        <f>[1]Sheet1!$I$1923</f>
        <v>0</v>
      </c>
      <c r="H313" s="76">
        <f>[1]Sheet1!$I$1923</f>
        <v>0</v>
      </c>
      <c r="I313" s="44">
        <f t="shared" si="9"/>
        <v>1447</v>
      </c>
      <c r="J313" s="36"/>
    </row>
    <row r="314" spans="1:10" x14ac:dyDescent="0.25">
      <c r="A314" s="1" t="s">
        <v>1093</v>
      </c>
      <c r="B314" s="5" t="s">
        <v>1094</v>
      </c>
      <c r="C314" s="2" t="s">
        <v>156</v>
      </c>
      <c r="D314" s="76">
        <v>2754</v>
      </c>
      <c r="E314" s="76">
        <f>[1]Sheet1!$I$1923</f>
        <v>0</v>
      </c>
      <c r="F314" s="76">
        <f>[1]Sheet1!$I$1923</f>
        <v>0</v>
      </c>
      <c r="G314" s="76">
        <f>[1]Sheet1!$I$1923</f>
        <v>0</v>
      </c>
      <c r="H314" s="76">
        <f>[1]Sheet1!$I$1923</f>
        <v>0</v>
      </c>
      <c r="I314" s="44">
        <f t="shared" si="9"/>
        <v>2754</v>
      </c>
      <c r="J314" s="36"/>
    </row>
    <row r="315" spans="1:10" x14ac:dyDescent="0.25">
      <c r="A315" s="1" t="s">
        <v>1095</v>
      </c>
      <c r="B315" s="5" t="s">
        <v>1096</v>
      </c>
      <c r="C315" s="2" t="s">
        <v>910</v>
      </c>
      <c r="D315" s="76">
        <v>2244</v>
      </c>
      <c r="E315" s="76">
        <f>[1]Sheet1!$I$1923</f>
        <v>0</v>
      </c>
      <c r="F315" s="76">
        <f>[1]Sheet1!$I$1923</f>
        <v>0</v>
      </c>
      <c r="G315" s="76">
        <f>[1]Sheet1!$I$1923</f>
        <v>0</v>
      </c>
      <c r="H315" s="76">
        <f>[1]Sheet1!$I$1923</f>
        <v>0</v>
      </c>
      <c r="I315" s="44">
        <f t="shared" si="9"/>
        <v>2244</v>
      </c>
      <c r="J315" s="36"/>
    </row>
    <row r="316" spans="1:10" x14ac:dyDescent="0.25">
      <c r="A316" s="1" t="s">
        <v>1097</v>
      </c>
      <c r="B316" s="5" t="s">
        <v>1098</v>
      </c>
      <c r="C316" s="2" t="s">
        <v>1099</v>
      </c>
      <c r="D316" s="76">
        <v>734</v>
      </c>
      <c r="E316" s="76">
        <f>[1]Sheet1!$I$1923</f>
        <v>0</v>
      </c>
      <c r="F316" s="76">
        <f>[1]Sheet1!$I$1923</f>
        <v>0</v>
      </c>
      <c r="G316" s="76">
        <f>[1]Sheet1!$I$1923</f>
        <v>0</v>
      </c>
      <c r="H316" s="76">
        <f>[1]Sheet1!$I$1923</f>
        <v>0</v>
      </c>
      <c r="I316" s="44">
        <f t="shared" si="9"/>
        <v>734</v>
      </c>
      <c r="J316" s="36"/>
    </row>
    <row r="317" spans="1:10" x14ac:dyDescent="0.25">
      <c r="A317" s="1" t="s">
        <v>1100</v>
      </c>
      <c r="B317" s="5" t="s">
        <v>1101</v>
      </c>
      <c r="C317" s="2" t="s">
        <v>1086</v>
      </c>
      <c r="D317" s="76">
        <v>426</v>
      </c>
      <c r="E317" s="76">
        <f>[1]Sheet1!$I$1923</f>
        <v>0</v>
      </c>
      <c r="F317" s="76">
        <f>[1]Sheet1!$I$1923</f>
        <v>0</v>
      </c>
      <c r="G317" s="76">
        <f>[1]Sheet1!$I$1923</f>
        <v>0</v>
      </c>
      <c r="H317" s="76">
        <f>[1]Sheet1!$I$1923</f>
        <v>0</v>
      </c>
      <c r="I317" s="44">
        <f t="shared" si="9"/>
        <v>426</v>
      </c>
      <c r="J317" s="36"/>
    </row>
    <row r="318" spans="1:10" x14ac:dyDescent="0.25">
      <c r="A318" s="1" t="s">
        <v>1102</v>
      </c>
      <c r="B318" s="5" t="s">
        <v>1103</v>
      </c>
      <c r="C318" s="2" t="s">
        <v>1104</v>
      </c>
      <c r="D318" s="76">
        <v>1181</v>
      </c>
      <c r="E318" s="76">
        <f>[1]Sheet1!$I$1923</f>
        <v>0</v>
      </c>
      <c r="F318" s="76">
        <f>[1]Sheet1!$I$1923</f>
        <v>0</v>
      </c>
      <c r="G318" s="76">
        <f>[1]Sheet1!$I$1923</f>
        <v>0</v>
      </c>
      <c r="H318" s="76">
        <f>[1]Sheet1!$I$1923</f>
        <v>0</v>
      </c>
      <c r="I318" s="44">
        <f t="shared" si="9"/>
        <v>1181</v>
      </c>
      <c r="J318" s="36"/>
    </row>
    <row r="319" spans="1:10" x14ac:dyDescent="0.25">
      <c r="A319" s="1" t="s">
        <v>1105</v>
      </c>
      <c r="B319" s="5" t="s">
        <v>1106</v>
      </c>
      <c r="C319" s="2" t="s">
        <v>640</v>
      </c>
      <c r="D319" s="76">
        <v>1818</v>
      </c>
      <c r="E319" s="76">
        <f>[1]Sheet1!$I$1923</f>
        <v>0</v>
      </c>
      <c r="F319" s="76">
        <f>[1]Sheet1!$I$1923</f>
        <v>0</v>
      </c>
      <c r="G319" s="76">
        <f>[1]Sheet1!$I$1923</f>
        <v>0</v>
      </c>
      <c r="H319" s="76">
        <f>[1]Sheet1!$I$1923</f>
        <v>0</v>
      </c>
      <c r="I319" s="44">
        <f t="shared" si="9"/>
        <v>1818</v>
      </c>
      <c r="J319" s="36"/>
    </row>
    <row r="320" spans="1:10" x14ac:dyDescent="0.25">
      <c r="A320" s="1" t="s">
        <v>1107</v>
      </c>
      <c r="B320" s="5" t="s">
        <v>1108</v>
      </c>
      <c r="C320" s="2" t="s">
        <v>640</v>
      </c>
      <c r="D320" s="76">
        <v>1130</v>
      </c>
      <c r="E320" s="76">
        <f>[1]Sheet1!$I$1923</f>
        <v>0</v>
      </c>
      <c r="F320" s="76">
        <f>[1]Sheet1!$I$1923</f>
        <v>0</v>
      </c>
      <c r="G320" s="76">
        <f>[1]Sheet1!$I$1923</f>
        <v>0</v>
      </c>
      <c r="H320" s="76">
        <f>[1]Sheet1!$I$1923</f>
        <v>0</v>
      </c>
      <c r="I320" s="44">
        <f t="shared" si="9"/>
        <v>1130</v>
      </c>
      <c r="J320" s="36"/>
    </row>
    <row r="321" spans="1:10" x14ac:dyDescent="0.25">
      <c r="A321" s="1" t="s">
        <v>1109</v>
      </c>
      <c r="B321" s="5" t="s">
        <v>1110</v>
      </c>
      <c r="C321" s="2" t="s">
        <v>504</v>
      </c>
      <c r="D321" s="76">
        <v>1002</v>
      </c>
      <c r="E321" s="76">
        <f>[1]Sheet1!$I$1923</f>
        <v>0</v>
      </c>
      <c r="F321" s="76">
        <f>[1]Sheet1!$I$1923</f>
        <v>0</v>
      </c>
      <c r="G321" s="76">
        <f>[1]Sheet1!$I$1923</f>
        <v>0</v>
      </c>
      <c r="H321" s="76">
        <f>[1]Sheet1!$I$1923</f>
        <v>0</v>
      </c>
      <c r="I321" s="44">
        <f t="shared" si="9"/>
        <v>1002</v>
      </c>
      <c r="J321" s="36"/>
    </row>
    <row r="322" spans="1:10" x14ac:dyDescent="0.25">
      <c r="A322" s="1" t="s">
        <v>1111</v>
      </c>
      <c r="B322" s="5" t="s">
        <v>1112</v>
      </c>
      <c r="C322" s="2" t="s">
        <v>1113</v>
      </c>
      <c r="D322" s="76">
        <v>1017</v>
      </c>
      <c r="E322" s="76">
        <f>[1]Sheet1!$I$1923</f>
        <v>0</v>
      </c>
      <c r="F322" s="76">
        <f>[1]Sheet1!$I$1923</f>
        <v>0</v>
      </c>
      <c r="G322" s="76">
        <f>[1]Sheet1!$I$1923</f>
        <v>0</v>
      </c>
      <c r="H322" s="76">
        <f>[1]Sheet1!$I$1923</f>
        <v>0</v>
      </c>
      <c r="I322" s="44">
        <f t="shared" si="9"/>
        <v>1017</v>
      </c>
      <c r="J322" s="36"/>
    </row>
    <row r="323" spans="1:10" x14ac:dyDescent="0.25">
      <c r="A323" s="1" t="s">
        <v>1114</v>
      </c>
      <c r="B323" s="5" t="s">
        <v>1115</v>
      </c>
      <c r="C323" s="2" t="s">
        <v>18</v>
      </c>
      <c r="D323" s="76">
        <v>1057</v>
      </c>
      <c r="E323" s="76">
        <f>[1]Sheet1!$I$1923</f>
        <v>0</v>
      </c>
      <c r="F323" s="76">
        <f>[1]Sheet1!$I$1923</f>
        <v>0</v>
      </c>
      <c r="G323" s="76">
        <f>[1]Sheet1!$I$1923</f>
        <v>0</v>
      </c>
      <c r="H323" s="76">
        <f>[1]Sheet1!$I$1923</f>
        <v>0</v>
      </c>
      <c r="I323" s="44">
        <f t="shared" si="9"/>
        <v>1057</v>
      </c>
      <c r="J323" s="36"/>
    </row>
    <row r="324" spans="1:10" x14ac:dyDescent="0.25">
      <c r="A324" s="1" t="s">
        <v>1116</v>
      </c>
      <c r="B324" s="5" t="s">
        <v>1117</v>
      </c>
      <c r="C324" s="2" t="s">
        <v>1118</v>
      </c>
      <c r="D324" s="76">
        <v>869</v>
      </c>
      <c r="E324" s="76">
        <f>[1]Sheet1!$I$1923</f>
        <v>0</v>
      </c>
      <c r="F324" s="76">
        <f>[1]Sheet1!$I$1923</f>
        <v>0</v>
      </c>
      <c r="G324" s="76">
        <f>[1]Sheet1!$I$1923</f>
        <v>0</v>
      </c>
      <c r="H324" s="76">
        <f>[1]Sheet1!$I$1923</f>
        <v>0</v>
      </c>
      <c r="I324" s="44">
        <f t="shared" si="9"/>
        <v>869</v>
      </c>
      <c r="J324" s="36"/>
    </row>
    <row r="325" spans="1:10" x14ac:dyDescent="0.25">
      <c r="A325" s="1" t="s">
        <v>1119</v>
      </c>
      <c r="B325" s="5" t="s">
        <v>1120</v>
      </c>
      <c r="C325" s="2" t="s">
        <v>272</v>
      </c>
      <c r="D325" s="76">
        <v>758</v>
      </c>
      <c r="E325" s="76">
        <f>[1]Sheet1!$I$1923</f>
        <v>0</v>
      </c>
      <c r="F325" s="76">
        <f>[1]Sheet1!$I$1923</f>
        <v>0</v>
      </c>
      <c r="G325" s="76">
        <f>[1]Sheet1!$I$1923</f>
        <v>0</v>
      </c>
      <c r="H325" s="76">
        <f>[1]Sheet1!$I$1923</f>
        <v>0</v>
      </c>
      <c r="I325" s="44">
        <f t="shared" si="9"/>
        <v>758</v>
      </c>
      <c r="J325" s="36"/>
    </row>
    <row r="326" spans="1:10" x14ac:dyDescent="0.25">
      <c r="A326" s="1" t="s">
        <v>1121</v>
      </c>
      <c r="B326" s="5" t="s">
        <v>1122</v>
      </c>
      <c r="C326" s="2" t="s">
        <v>1123</v>
      </c>
      <c r="D326" s="76">
        <v>1560</v>
      </c>
      <c r="E326" s="76">
        <f>[1]Sheet1!$I$1923</f>
        <v>0</v>
      </c>
      <c r="F326" s="76">
        <f>[1]Sheet1!$I$1923</f>
        <v>0</v>
      </c>
      <c r="G326" s="76">
        <f>[1]Sheet1!$I$1923</f>
        <v>0</v>
      </c>
      <c r="H326" s="76">
        <f>[1]Sheet1!$I$1923</f>
        <v>0</v>
      </c>
      <c r="I326" s="44">
        <f t="shared" si="9"/>
        <v>1560</v>
      </c>
      <c r="J326" s="36"/>
    </row>
    <row r="327" spans="1:10" x14ac:dyDescent="0.25">
      <c r="A327" s="1" t="s">
        <v>1124</v>
      </c>
      <c r="B327" s="5" t="s">
        <v>1125</v>
      </c>
      <c r="C327" s="2" t="s">
        <v>536</v>
      </c>
      <c r="D327" s="76">
        <v>5207</v>
      </c>
      <c r="E327" s="76">
        <f>[1]Sheet1!$I$1923</f>
        <v>0</v>
      </c>
      <c r="F327" s="76">
        <f>[1]Sheet1!$I$1923</f>
        <v>0</v>
      </c>
      <c r="G327" s="76">
        <f>[1]Sheet1!$I$1923</f>
        <v>0</v>
      </c>
      <c r="H327" s="76">
        <f>[1]Sheet1!$I$1923</f>
        <v>0</v>
      </c>
      <c r="I327" s="44">
        <f t="shared" si="9"/>
        <v>5207</v>
      </c>
      <c r="J327" s="36"/>
    </row>
    <row r="328" spans="1:10" x14ac:dyDescent="0.25">
      <c r="A328" s="1" t="s">
        <v>1126</v>
      </c>
      <c r="B328" s="5" t="s">
        <v>1127</v>
      </c>
      <c r="C328" s="2" t="s">
        <v>1128</v>
      </c>
      <c r="D328" s="76">
        <v>60</v>
      </c>
      <c r="E328" s="76">
        <f>[1]Sheet1!$I$1923</f>
        <v>0</v>
      </c>
      <c r="F328" s="76">
        <f>[1]Sheet1!$I$1923</f>
        <v>0</v>
      </c>
      <c r="G328" s="76">
        <f>[1]Sheet1!$I$1923</f>
        <v>0</v>
      </c>
      <c r="H328" s="76">
        <f>[1]Sheet1!$I$1923</f>
        <v>0</v>
      </c>
      <c r="I328" s="44">
        <f t="shared" si="9"/>
        <v>60</v>
      </c>
      <c r="J328" s="36"/>
    </row>
    <row r="329" spans="1:10" x14ac:dyDescent="0.25">
      <c r="A329" s="1" t="s">
        <v>1129</v>
      </c>
      <c r="B329" s="5" t="s">
        <v>1130</v>
      </c>
      <c r="C329" s="2" t="s">
        <v>1131</v>
      </c>
      <c r="D329" s="76">
        <v>3564</v>
      </c>
      <c r="E329" s="76">
        <f>[1]Sheet1!$I$1923</f>
        <v>0</v>
      </c>
      <c r="F329" s="76">
        <f>[1]Sheet1!$I$1923</f>
        <v>0</v>
      </c>
      <c r="G329" s="76">
        <f>[1]Sheet1!$I$1923</f>
        <v>0</v>
      </c>
      <c r="H329" s="76">
        <f>[1]Sheet1!$I$1923</f>
        <v>0</v>
      </c>
      <c r="I329" s="44">
        <f t="shared" si="9"/>
        <v>3564</v>
      </c>
      <c r="J329" s="36"/>
    </row>
    <row r="330" spans="1:10" x14ac:dyDescent="0.25">
      <c r="A330" s="1" t="s">
        <v>1132</v>
      </c>
      <c r="B330" s="5" t="s">
        <v>1133</v>
      </c>
      <c r="C330" s="2" t="s">
        <v>1134</v>
      </c>
      <c r="D330" s="76">
        <v>2796</v>
      </c>
      <c r="E330" s="76">
        <f>[1]Sheet1!$I$1923</f>
        <v>0</v>
      </c>
      <c r="F330" s="76">
        <f>[1]Sheet1!$I$1923</f>
        <v>0</v>
      </c>
      <c r="G330" s="76">
        <f>[1]Sheet1!$I$1923</f>
        <v>0</v>
      </c>
      <c r="H330" s="76">
        <f>[1]Sheet1!$I$1923</f>
        <v>0</v>
      </c>
      <c r="I330" s="44">
        <f t="shared" si="9"/>
        <v>2796</v>
      </c>
      <c r="J330" s="36"/>
    </row>
    <row r="331" spans="1:10" x14ac:dyDescent="0.25">
      <c r="A331" s="1" t="s">
        <v>1135</v>
      </c>
      <c r="B331" s="5" t="s">
        <v>1136</v>
      </c>
      <c r="C331" s="2" t="s">
        <v>1137</v>
      </c>
      <c r="D331" s="76">
        <v>4605</v>
      </c>
      <c r="E331" s="76">
        <f>[1]Sheet1!$I$1923</f>
        <v>0</v>
      </c>
      <c r="F331" s="76">
        <f>[1]Sheet1!$I$1923</f>
        <v>0</v>
      </c>
      <c r="G331" s="76">
        <f>[1]Sheet1!$I$1923</f>
        <v>0</v>
      </c>
      <c r="H331" s="76">
        <f>[1]Sheet1!$I$1923</f>
        <v>0</v>
      </c>
      <c r="I331" s="44">
        <f t="shared" si="9"/>
        <v>4605</v>
      </c>
      <c r="J331" s="36"/>
    </row>
    <row r="332" spans="1:10" x14ac:dyDescent="0.25">
      <c r="A332" s="1" t="s">
        <v>1138</v>
      </c>
      <c r="B332" s="5" t="s">
        <v>1139</v>
      </c>
      <c r="C332" s="2" t="s">
        <v>1140</v>
      </c>
      <c r="D332" s="76">
        <v>649</v>
      </c>
      <c r="E332" s="76">
        <f>[1]Sheet1!$I$1923</f>
        <v>0</v>
      </c>
      <c r="F332" s="76">
        <f>[1]Sheet1!$I$1923</f>
        <v>0</v>
      </c>
      <c r="G332" s="76">
        <f>[1]Sheet1!$I$1923</f>
        <v>0</v>
      </c>
      <c r="H332" s="76">
        <f>[1]Sheet1!$I$1923</f>
        <v>0</v>
      </c>
      <c r="I332" s="44">
        <f t="shared" ref="I332:I369" si="10">D332+E332+F332+G332-H332</f>
        <v>649</v>
      </c>
      <c r="J332" s="36"/>
    </row>
    <row r="333" spans="1:10" x14ac:dyDescent="0.25">
      <c r="A333" s="1" t="s">
        <v>1141</v>
      </c>
      <c r="B333" s="5" t="s">
        <v>1142</v>
      </c>
      <c r="C333" s="2" t="s">
        <v>1143</v>
      </c>
      <c r="D333" s="76">
        <v>628</v>
      </c>
      <c r="E333" s="76">
        <f>[1]Sheet1!$I$1923</f>
        <v>0</v>
      </c>
      <c r="F333" s="76">
        <f>[1]Sheet1!$I$1923</f>
        <v>0</v>
      </c>
      <c r="G333" s="76">
        <f>[1]Sheet1!$I$1923</f>
        <v>0</v>
      </c>
      <c r="H333" s="76">
        <f>[1]Sheet1!$I$1923</f>
        <v>0</v>
      </c>
      <c r="I333" s="44">
        <f t="shared" si="10"/>
        <v>628</v>
      </c>
      <c r="J333" s="36"/>
    </row>
    <row r="334" spans="1:10" x14ac:dyDescent="0.25">
      <c r="A334" s="1" t="s">
        <v>1144</v>
      </c>
      <c r="B334" s="5" t="s">
        <v>1145</v>
      </c>
      <c r="C334" s="2" t="s">
        <v>928</v>
      </c>
      <c r="D334" s="76">
        <v>1326</v>
      </c>
      <c r="E334" s="76">
        <f>[1]Sheet1!$I$1923</f>
        <v>0</v>
      </c>
      <c r="F334" s="76">
        <f>[1]Sheet1!$I$1923</f>
        <v>0</v>
      </c>
      <c r="G334" s="76">
        <f>[1]Sheet1!$I$1923</f>
        <v>0</v>
      </c>
      <c r="H334" s="76">
        <f>[1]Sheet1!$I$1923</f>
        <v>0</v>
      </c>
      <c r="I334" s="44">
        <f t="shared" si="10"/>
        <v>1326</v>
      </c>
      <c r="J334" s="36"/>
    </row>
    <row r="335" spans="1:10" x14ac:dyDescent="0.25">
      <c r="A335" s="1" t="s">
        <v>1146</v>
      </c>
      <c r="B335" s="5" t="s">
        <v>1147</v>
      </c>
      <c r="C335" s="2" t="s">
        <v>1148</v>
      </c>
      <c r="D335" s="76">
        <v>484</v>
      </c>
      <c r="E335" s="76">
        <f>[1]Sheet1!$I$1923</f>
        <v>0</v>
      </c>
      <c r="F335" s="76">
        <f>[1]Sheet1!$I$1923</f>
        <v>0</v>
      </c>
      <c r="G335" s="76">
        <f>[1]Sheet1!$I$1923</f>
        <v>0</v>
      </c>
      <c r="H335" s="76">
        <f>[1]Sheet1!$I$1923</f>
        <v>0</v>
      </c>
      <c r="I335" s="44">
        <f t="shared" si="10"/>
        <v>484</v>
      </c>
      <c r="J335" s="36"/>
    </row>
    <row r="336" spans="1:10" x14ac:dyDescent="0.25">
      <c r="A336" s="1" t="s">
        <v>1149</v>
      </c>
      <c r="B336" s="5" t="s">
        <v>1150</v>
      </c>
      <c r="C336" s="2" t="s">
        <v>1151</v>
      </c>
      <c r="D336" s="76">
        <v>2194</v>
      </c>
      <c r="E336" s="76">
        <f>[1]Sheet1!$I$1923</f>
        <v>0</v>
      </c>
      <c r="F336" s="76">
        <f>[1]Sheet1!$I$1923</f>
        <v>0</v>
      </c>
      <c r="G336" s="76">
        <f>[1]Sheet1!$I$1923</f>
        <v>0</v>
      </c>
      <c r="H336" s="76">
        <f>[1]Sheet1!$I$1923</f>
        <v>0</v>
      </c>
      <c r="I336" s="44">
        <f t="shared" si="10"/>
        <v>2194</v>
      </c>
      <c r="J336" s="36"/>
    </row>
    <row r="337" spans="1:10" x14ac:dyDescent="0.25">
      <c r="A337" s="1" t="s">
        <v>1152</v>
      </c>
      <c r="B337" s="5" t="s">
        <v>1153</v>
      </c>
      <c r="C337" s="2" t="s">
        <v>913</v>
      </c>
      <c r="D337" s="76">
        <v>1819</v>
      </c>
      <c r="E337" s="76">
        <f>[1]Sheet1!$I$1923</f>
        <v>0</v>
      </c>
      <c r="F337" s="76">
        <f>[1]Sheet1!$I$1923</f>
        <v>0</v>
      </c>
      <c r="G337" s="76">
        <f>[1]Sheet1!$I$1923</f>
        <v>0</v>
      </c>
      <c r="H337" s="76">
        <f>[1]Sheet1!$I$1923</f>
        <v>0</v>
      </c>
      <c r="I337" s="44">
        <f t="shared" si="10"/>
        <v>1819</v>
      </c>
      <c r="J337" s="36"/>
    </row>
    <row r="338" spans="1:10" x14ac:dyDescent="0.25">
      <c r="A338" s="1" t="s">
        <v>1154</v>
      </c>
      <c r="B338" s="5" t="s">
        <v>1155</v>
      </c>
      <c r="C338" s="2" t="s">
        <v>148</v>
      </c>
      <c r="D338" s="76">
        <v>1600</v>
      </c>
      <c r="E338" s="76">
        <f>[1]Sheet1!$I$1923</f>
        <v>0</v>
      </c>
      <c r="F338" s="76">
        <f>[1]Sheet1!$I$1923</f>
        <v>0</v>
      </c>
      <c r="G338" s="76">
        <f>[1]Sheet1!$I$1923</f>
        <v>0</v>
      </c>
      <c r="H338" s="76">
        <f>[1]Sheet1!$I$1923</f>
        <v>0</v>
      </c>
      <c r="I338" s="44">
        <f t="shared" si="10"/>
        <v>1600</v>
      </c>
      <c r="J338" s="36"/>
    </row>
    <row r="339" spans="1:10" x14ac:dyDescent="0.25">
      <c r="A339" s="1" t="s">
        <v>1156</v>
      </c>
      <c r="B339" s="5" t="s">
        <v>1157</v>
      </c>
      <c r="C339" s="2" t="s">
        <v>148</v>
      </c>
      <c r="D339" s="76">
        <v>1075</v>
      </c>
      <c r="E339" s="76">
        <f>[1]Sheet1!$I$1923</f>
        <v>0</v>
      </c>
      <c r="F339" s="76">
        <f>[1]Sheet1!$I$1923</f>
        <v>0</v>
      </c>
      <c r="G339" s="76">
        <f>[1]Sheet1!$I$1923</f>
        <v>0</v>
      </c>
      <c r="H339" s="76">
        <f>[1]Sheet1!$I$1923</f>
        <v>0</v>
      </c>
      <c r="I339" s="44">
        <f t="shared" si="10"/>
        <v>1075</v>
      </c>
      <c r="J339" s="36"/>
    </row>
    <row r="340" spans="1:10" x14ac:dyDescent="0.25">
      <c r="A340" s="1" t="s">
        <v>1158</v>
      </c>
      <c r="B340" s="5" t="s">
        <v>1159</v>
      </c>
      <c r="C340" s="2" t="s">
        <v>1160</v>
      </c>
      <c r="D340" s="76">
        <v>5619</v>
      </c>
      <c r="E340" s="76">
        <f>[1]Sheet1!$I$1923</f>
        <v>0</v>
      </c>
      <c r="F340" s="76">
        <f>[1]Sheet1!$I$1923</f>
        <v>0</v>
      </c>
      <c r="G340" s="76">
        <f>[1]Sheet1!$I$1923</f>
        <v>0</v>
      </c>
      <c r="H340" s="76">
        <f>[1]Sheet1!$I$1923</f>
        <v>0</v>
      </c>
      <c r="I340" s="44">
        <f t="shared" si="10"/>
        <v>5619</v>
      </c>
      <c r="J340" s="36"/>
    </row>
    <row r="341" spans="1:10" x14ac:dyDescent="0.25">
      <c r="A341" s="1" t="s">
        <v>1161</v>
      </c>
      <c r="B341" s="5" t="s">
        <v>1162</v>
      </c>
      <c r="C341" s="2" t="s">
        <v>1163</v>
      </c>
      <c r="D341" s="76">
        <v>446</v>
      </c>
      <c r="E341" s="76">
        <f>[1]Sheet1!$I$1923</f>
        <v>0</v>
      </c>
      <c r="F341" s="76">
        <f>[1]Sheet1!$I$1923</f>
        <v>0</v>
      </c>
      <c r="G341" s="76">
        <f>[1]Sheet1!$I$1923</f>
        <v>0</v>
      </c>
      <c r="H341" s="76">
        <f>[1]Sheet1!$I$1923</f>
        <v>0</v>
      </c>
      <c r="I341" s="44">
        <f t="shared" si="10"/>
        <v>446</v>
      </c>
      <c r="J341" s="36"/>
    </row>
    <row r="342" spans="1:10" x14ac:dyDescent="0.25">
      <c r="A342" s="1" t="s">
        <v>1164</v>
      </c>
      <c r="B342" s="5" t="s">
        <v>1165</v>
      </c>
      <c r="C342" s="2" t="s">
        <v>1166</v>
      </c>
      <c r="D342" s="76">
        <v>726</v>
      </c>
      <c r="E342" s="76">
        <f>[1]Sheet1!$I$1923</f>
        <v>0</v>
      </c>
      <c r="F342" s="76">
        <f>[1]Sheet1!$I$1923</f>
        <v>0</v>
      </c>
      <c r="G342" s="76">
        <f>[1]Sheet1!$I$1923</f>
        <v>0</v>
      </c>
      <c r="H342" s="76">
        <f>[1]Sheet1!$I$1923</f>
        <v>0</v>
      </c>
      <c r="I342" s="44">
        <f t="shared" si="10"/>
        <v>726</v>
      </c>
      <c r="J342" s="36"/>
    </row>
    <row r="343" spans="1:10" x14ac:dyDescent="0.25">
      <c r="A343" s="1" t="s">
        <v>1167</v>
      </c>
      <c r="B343" s="5" t="s">
        <v>1168</v>
      </c>
      <c r="C343" s="2" t="s">
        <v>1169</v>
      </c>
      <c r="D343" s="76">
        <v>1326</v>
      </c>
      <c r="E343" s="76">
        <f>[1]Sheet1!$I$1923</f>
        <v>0</v>
      </c>
      <c r="F343" s="76">
        <f>[1]Sheet1!$I$1923</f>
        <v>0</v>
      </c>
      <c r="G343" s="76">
        <f>[1]Sheet1!$I$1923</f>
        <v>0</v>
      </c>
      <c r="H343" s="76">
        <f>[1]Sheet1!$I$1923</f>
        <v>0</v>
      </c>
      <c r="I343" s="44">
        <f t="shared" si="10"/>
        <v>1326</v>
      </c>
      <c r="J343" s="36"/>
    </row>
    <row r="344" spans="1:10" x14ac:dyDescent="0.25">
      <c r="A344" s="1" t="s">
        <v>1170</v>
      </c>
      <c r="B344" s="5" t="s">
        <v>1171</v>
      </c>
      <c r="C344" s="2" t="s">
        <v>156</v>
      </c>
      <c r="D344" s="76">
        <v>1587</v>
      </c>
      <c r="E344" s="76">
        <f>[1]Sheet1!$I$1923</f>
        <v>0</v>
      </c>
      <c r="F344" s="76">
        <f>[1]Sheet1!$I$1923</f>
        <v>0</v>
      </c>
      <c r="G344" s="76">
        <f>[1]Sheet1!$I$1923</f>
        <v>0</v>
      </c>
      <c r="H344" s="76">
        <f>[1]Sheet1!$I$1923</f>
        <v>0</v>
      </c>
      <c r="I344" s="44">
        <f t="shared" si="10"/>
        <v>1587</v>
      </c>
      <c r="J344" s="36"/>
    </row>
    <row r="345" spans="1:10" x14ac:dyDescent="0.25">
      <c r="A345" s="1" t="s">
        <v>1172</v>
      </c>
      <c r="B345" s="5" t="s">
        <v>1173</v>
      </c>
      <c r="C345" s="2" t="s">
        <v>1174</v>
      </c>
      <c r="D345" s="76">
        <v>1439</v>
      </c>
      <c r="E345" s="76">
        <f>[1]Sheet1!$I$1923</f>
        <v>0</v>
      </c>
      <c r="F345" s="76">
        <f>[1]Sheet1!$I$1923</f>
        <v>0</v>
      </c>
      <c r="G345" s="76">
        <f>[1]Sheet1!$I$1923</f>
        <v>0</v>
      </c>
      <c r="H345" s="76">
        <f>[1]Sheet1!$I$1923</f>
        <v>0</v>
      </c>
      <c r="I345" s="44">
        <f t="shared" si="10"/>
        <v>1439</v>
      </c>
      <c r="J345" s="36"/>
    </row>
    <row r="346" spans="1:10" x14ac:dyDescent="0.25">
      <c r="A346" s="1" t="s">
        <v>1175</v>
      </c>
      <c r="B346" s="5" t="s">
        <v>1176</v>
      </c>
      <c r="C346" s="2" t="s">
        <v>1123</v>
      </c>
      <c r="D346" s="76">
        <v>642</v>
      </c>
      <c r="E346" s="76">
        <f>[1]Sheet1!$I$1923</f>
        <v>0</v>
      </c>
      <c r="F346" s="76">
        <f>[1]Sheet1!$I$1923</f>
        <v>0</v>
      </c>
      <c r="G346" s="76">
        <f>[1]Sheet1!$I$1923</f>
        <v>0</v>
      </c>
      <c r="H346" s="76">
        <f>[1]Sheet1!$I$1923</f>
        <v>0</v>
      </c>
      <c r="I346" s="44">
        <f t="shared" si="10"/>
        <v>642</v>
      </c>
      <c r="J346" s="36"/>
    </row>
    <row r="347" spans="1:10" x14ac:dyDescent="0.25">
      <c r="A347" s="1" t="s">
        <v>1177</v>
      </c>
      <c r="B347" s="5" t="s">
        <v>1178</v>
      </c>
      <c r="C347" s="2" t="s">
        <v>622</v>
      </c>
      <c r="D347" s="76">
        <v>1131</v>
      </c>
      <c r="E347" s="76">
        <f>[1]Sheet1!$I$1923</f>
        <v>0</v>
      </c>
      <c r="F347" s="76">
        <f>[1]Sheet1!$I$1923</f>
        <v>0</v>
      </c>
      <c r="G347" s="76">
        <f>[1]Sheet1!$I$1923</f>
        <v>0</v>
      </c>
      <c r="H347" s="76">
        <f>[1]Sheet1!$I$1923</f>
        <v>0</v>
      </c>
      <c r="I347" s="44">
        <f t="shared" si="10"/>
        <v>1131</v>
      </c>
      <c r="J347" s="36"/>
    </row>
    <row r="348" spans="1:10" x14ac:dyDescent="0.25">
      <c r="A348" s="1" t="s">
        <v>1179</v>
      </c>
      <c r="B348" s="5" t="s">
        <v>1180</v>
      </c>
      <c r="C348" s="2" t="s">
        <v>1181</v>
      </c>
      <c r="D348" s="76">
        <v>1539</v>
      </c>
      <c r="E348" s="76">
        <f>[1]Sheet1!$I$1923</f>
        <v>0</v>
      </c>
      <c r="F348" s="76">
        <f>[1]Sheet1!$I$1923</f>
        <v>0</v>
      </c>
      <c r="G348" s="76">
        <f>[1]Sheet1!$I$1923</f>
        <v>0</v>
      </c>
      <c r="H348" s="76">
        <f>[1]Sheet1!$I$1923</f>
        <v>0</v>
      </c>
      <c r="I348" s="44">
        <f t="shared" si="10"/>
        <v>1539</v>
      </c>
      <c r="J348" s="36"/>
    </row>
    <row r="349" spans="1:10" x14ac:dyDescent="0.25">
      <c r="A349" s="1" t="s">
        <v>1182</v>
      </c>
      <c r="B349" s="5" t="s">
        <v>1183</v>
      </c>
      <c r="C349" s="2" t="s">
        <v>571</v>
      </c>
      <c r="D349" s="76">
        <v>2000</v>
      </c>
      <c r="E349" s="76">
        <f>[1]Sheet1!$I$1923</f>
        <v>0</v>
      </c>
      <c r="F349" s="76">
        <f>[1]Sheet1!$I$1923</f>
        <v>0</v>
      </c>
      <c r="G349" s="76">
        <f>[1]Sheet1!$I$1923</f>
        <v>0</v>
      </c>
      <c r="H349" s="76">
        <f>[1]Sheet1!$I$1923</f>
        <v>0</v>
      </c>
      <c r="I349" s="44">
        <f t="shared" si="10"/>
        <v>2000</v>
      </c>
      <c r="J349" s="36"/>
    </row>
    <row r="350" spans="1:10" x14ac:dyDescent="0.25">
      <c r="A350" s="1" t="s">
        <v>1184</v>
      </c>
      <c r="B350" s="5" t="s">
        <v>1185</v>
      </c>
      <c r="C350" s="2" t="s">
        <v>1186</v>
      </c>
      <c r="D350" s="76">
        <v>4394</v>
      </c>
      <c r="E350" s="76">
        <f>[1]Sheet1!$I$1923</f>
        <v>0</v>
      </c>
      <c r="F350" s="76">
        <f>[1]Sheet1!$I$1923</f>
        <v>0</v>
      </c>
      <c r="G350" s="76">
        <f>[1]Sheet1!$I$1923</f>
        <v>0</v>
      </c>
      <c r="H350" s="76">
        <f>[1]Sheet1!$I$1923</f>
        <v>0</v>
      </c>
      <c r="I350" s="44">
        <f t="shared" si="10"/>
        <v>4394</v>
      </c>
      <c r="J350" s="36"/>
    </row>
    <row r="351" spans="1:10" x14ac:dyDescent="0.25">
      <c r="A351" s="1" t="s">
        <v>1187</v>
      </c>
      <c r="B351" s="5" t="s">
        <v>1188</v>
      </c>
      <c r="C351" s="2" t="s">
        <v>1189</v>
      </c>
      <c r="D351" s="76">
        <v>1325</v>
      </c>
      <c r="E351" s="76">
        <f>[1]Sheet1!$I$1923</f>
        <v>0</v>
      </c>
      <c r="F351" s="76">
        <f>[1]Sheet1!$I$1923</f>
        <v>0</v>
      </c>
      <c r="G351" s="76">
        <f>[1]Sheet1!$I$1923</f>
        <v>0</v>
      </c>
      <c r="H351" s="76">
        <f>[1]Sheet1!$I$1923</f>
        <v>0</v>
      </c>
      <c r="I351" s="44">
        <f t="shared" si="10"/>
        <v>1325</v>
      </c>
      <c r="J351" s="36"/>
    </row>
    <row r="352" spans="1:10" x14ac:dyDescent="0.25">
      <c r="A352" s="1" t="s">
        <v>1190</v>
      </c>
      <c r="B352" s="5" t="s">
        <v>1191</v>
      </c>
      <c r="C352" s="2" t="s">
        <v>1192</v>
      </c>
      <c r="D352" s="76">
        <v>592</v>
      </c>
      <c r="E352" s="76">
        <f>[1]Sheet1!$I$1923</f>
        <v>0</v>
      </c>
      <c r="F352" s="76">
        <f>[1]Sheet1!$I$1923</f>
        <v>0</v>
      </c>
      <c r="G352" s="76">
        <f>[1]Sheet1!$I$1923</f>
        <v>0</v>
      </c>
      <c r="H352" s="76">
        <f>[1]Sheet1!$I$1923</f>
        <v>0</v>
      </c>
      <c r="I352" s="44">
        <f t="shared" si="10"/>
        <v>592</v>
      </c>
      <c r="J352" s="36"/>
    </row>
    <row r="353" spans="1:10" x14ac:dyDescent="0.25">
      <c r="A353" s="1" t="s">
        <v>1193</v>
      </c>
      <c r="B353" s="5" t="s">
        <v>1194</v>
      </c>
      <c r="C353" s="2" t="s">
        <v>1195</v>
      </c>
      <c r="D353" s="76">
        <v>2199</v>
      </c>
      <c r="E353" s="76">
        <f>[1]Sheet1!$I$1923</f>
        <v>0</v>
      </c>
      <c r="F353" s="76">
        <f>[1]Sheet1!$I$1923</f>
        <v>0</v>
      </c>
      <c r="G353" s="76">
        <f>[1]Sheet1!$I$1923</f>
        <v>0</v>
      </c>
      <c r="H353" s="76">
        <f>[1]Sheet1!$I$1923</f>
        <v>0</v>
      </c>
      <c r="I353" s="44">
        <f t="shared" si="10"/>
        <v>2199</v>
      </c>
      <c r="J353" s="36"/>
    </row>
    <row r="354" spans="1:10" x14ac:dyDescent="0.25">
      <c r="A354" s="1" t="s">
        <v>1196</v>
      </c>
      <c r="B354" s="5" t="s">
        <v>1197</v>
      </c>
      <c r="C354" s="2" t="s">
        <v>1198</v>
      </c>
      <c r="D354" s="76">
        <v>1480</v>
      </c>
      <c r="E354" s="76">
        <f>[1]Sheet1!$I$1923</f>
        <v>0</v>
      </c>
      <c r="F354" s="76">
        <f>[1]Sheet1!$I$1923</f>
        <v>0</v>
      </c>
      <c r="G354" s="76">
        <f>[1]Sheet1!$I$1923</f>
        <v>0</v>
      </c>
      <c r="H354" s="76">
        <f>[1]Sheet1!$I$1923</f>
        <v>0</v>
      </c>
      <c r="I354" s="44">
        <f t="shared" si="10"/>
        <v>1480</v>
      </c>
      <c r="J354" s="36"/>
    </row>
    <row r="355" spans="1:10" x14ac:dyDescent="0.25">
      <c r="A355" s="1" t="s">
        <v>1199</v>
      </c>
      <c r="B355" s="5" t="s">
        <v>1200</v>
      </c>
      <c r="C355" s="2" t="s">
        <v>1201</v>
      </c>
      <c r="D355" s="76">
        <v>1969</v>
      </c>
      <c r="E355" s="76">
        <f>[1]Sheet1!$I$1923</f>
        <v>0</v>
      </c>
      <c r="F355" s="76">
        <f>[1]Sheet1!$I$1923</f>
        <v>0</v>
      </c>
      <c r="G355" s="76">
        <f>[1]Sheet1!$I$1923</f>
        <v>0</v>
      </c>
      <c r="H355" s="76">
        <f>[1]Sheet1!$I$1923</f>
        <v>0</v>
      </c>
      <c r="I355" s="44">
        <f t="shared" si="10"/>
        <v>1969</v>
      </c>
      <c r="J355" s="36"/>
    </row>
    <row r="356" spans="1:10" x14ac:dyDescent="0.25">
      <c r="A356" s="1" t="s">
        <v>1202</v>
      </c>
      <c r="B356" s="5" t="s">
        <v>1203</v>
      </c>
      <c r="C356" s="2" t="s">
        <v>640</v>
      </c>
      <c r="D356" s="76">
        <v>778</v>
      </c>
      <c r="E356" s="76">
        <f>[1]Sheet1!$I$1923</f>
        <v>0</v>
      </c>
      <c r="F356" s="76">
        <f>[1]Sheet1!$I$1923</f>
        <v>0</v>
      </c>
      <c r="G356" s="76">
        <f>[1]Sheet1!$I$1923</f>
        <v>0</v>
      </c>
      <c r="H356" s="76">
        <f>[1]Sheet1!$I$1923</f>
        <v>0</v>
      </c>
      <c r="I356" s="44">
        <f t="shared" si="10"/>
        <v>778</v>
      </c>
      <c r="J356" s="36"/>
    </row>
    <row r="357" spans="1:10" x14ac:dyDescent="0.25">
      <c r="A357" s="1" t="s">
        <v>1204</v>
      </c>
      <c r="B357" s="5" t="s">
        <v>1205</v>
      </c>
      <c r="C357" s="2" t="s">
        <v>1206</v>
      </c>
      <c r="D357" s="76">
        <v>677</v>
      </c>
      <c r="E357" s="76">
        <f>[1]Sheet1!$I$1923</f>
        <v>0</v>
      </c>
      <c r="F357" s="76">
        <f>[1]Sheet1!$I$1923</f>
        <v>0</v>
      </c>
      <c r="G357" s="76">
        <f>[1]Sheet1!$I$1923</f>
        <v>0</v>
      </c>
      <c r="H357" s="76">
        <f>[1]Sheet1!$I$1923</f>
        <v>0</v>
      </c>
      <c r="I357" s="44">
        <f t="shared" si="10"/>
        <v>677</v>
      </c>
      <c r="J357" s="36"/>
    </row>
    <row r="358" spans="1:10" x14ac:dyDescent="0.25">
      <c r="A358" s="1" t="s">
        <v>1207</v>
      </c>
      <c r="B358" s="5" t="s">
        <v>1208</v>
      </c>
      <c r="C358" s="2" t="s">
        <v>1209</v>
      </c>
      <c r="D358" s="76">
        <v>100608</v>
      </c>
      <c r="E358" s="76">
        <f>[1]Sheet1!$I$1923</f>
        <v>0</v>
      </c>
      <c r="F358" s="76">
        <f>[1]Sheet1!$I$1923</f>
        <v>0</v>
      </c>
      <c r="G358" s="76">
        <f>[1]Sheet1!$I$1923</f>
        <v>0</v>
      </c>
      <c r="H358" s="76">
        <f>[1]Sheet1!$I$1923</f>
        <v>0</v>
      </c>
      <c r="I358" s="44">
        <f t="shared" si="10"/>
        <v>100608</v>
      </c>
      <c r="J358" s="36"/>
    </row>
    <row r="359" spans="1:10" x14ac:dyDescent="0.25">
      <c r="A359" s="1" t="s">
        <v>1210</v>
      </c>
      <c r="B359" s="5" t="s">
        <v>1211</v>
      </c>
      <c r="C359" s="2" t="s">
        <v>1212</v>
      </c>
      <c r="D359" s="76">
        <v>195618</v>
      </c>
      <c r="E359" s="76">
        <f>[1]Sheet1!$I$1923</f>
        <v>0</v>
      </c>
      <c r="F359" s="76">
        <f>[1]Sheet1!$I$1923</f>
        <v>0</v>
      </c>
      <c r="G359" s="76">
        <f>[1]Sheet1!$I$1923</f>
        <v>0</v>
      </c>
      <c r="H359" s="76">
        <f>[1]Sheet1!$I$1923</f>
        <v>0</v>
      </c>
      <c r="I359" s="44">
        <f t="shared" si="10"/>
        <v>195618</v>
      </c>
      <c r="J359" s="36"/>
    </row>
    <row r="360" spans="1:10" x14ac:dyDescent="0.25">
      <c r="A360" s="1" t="s">
        <v>1213</v>
      </c>
      <c r="B360" s="5" t="s">
        <v>1214</v>
      </c>
      <c r="C360" s="2" t="s">
        <v>1215</v>
      </c>
      <c r="D360" s="76">
        <v>195484</v>
      </c>
      <c r="E360" s="76">
        <f>[1]Sheet1!$I$1923</f>
        <v>0</v>
      </c>
      <c r="F360" s="76">
        <f>[1]Sheet1!$I$1923</f>
        <v>0</v>
      </c>
      <c r="G360" s="76">
        <f>[1]Sheet1!$I$1923</f>
        <v>0</v>
      </c>
      <c r="H360" s="76">
        <f>[1]Sheet1!$I$1923</f>
        <v>0</v>
      </c>
      <c r="I360" s="44">
        <f t="shared" si="10"/>
        <v>195484</v>
      </c>
      <c r="J360" s="36"/>
    </row>
    <row r="361" spans="1:10" x14ac:dyDescent="0.25">
      <c r="A361" s="1" t="s">
        <v>1216</v>
      </c>
      <c r="B361" s="5" t="s">
        <v>1217</v>
      </c>
      <c r="C361" s="2" t="s">
        <v>1218</v>
      </c>
      <c r="D361" s="76">
        <v>252</v>
      </c>
      <c r="E361" s="76">
        <f>[1]Sheet1!$I$1923</f>
        <v>0</v>
      </c>
      <c r="F361" s="76">
        <f>[1]Sheet1!$I$1923</f>
        <v>0</v>
      </c>
      <c r="G361" s="76">
        <f>[1]Sheet1!$I$1923</f>
        <v>0</v>
      </c>
      <c r="H361" s="76">
        <f>[1]Sheet1!$I$1923</f>
        <v>0</v>
      </c>
      <c r="I361" s="44">
        <f t="shared" si="10"/>
        <v>252</v>
      </c>
      <c r="J361" s="36"/>
    </row>
    <row r="362" spans="1:10" x14ac:dyDescent="0.25">
      <c r="A362" s="1" t="s">
        <v>1219</v>
      </c>
      <c r="B362" s="5" t="s">
        <v>1220</v>
      </c>
      <c r="C362" s="2" t="s">
        <v>1221</v>
      </c>
      <c r="D362" s="76">
        <v>10239</v>
      </c>
      <c r="E362" s="76">
        <f>[1]Sheet1!$I$1923</f>
        <v>0</v>
      </c>
      <c r="F362" s="76">
        <f>[1]Sheet1!$I$1923</f>
        <v>0</v>
      </c>
      <c r="G362" s="76">
        <f>[1]Sheet1!$I$1923</f>
        <v>0</v>
      </c>
      <c r="H362" s="76">
        <f>[1]Sheet1!$I$1923</f>
        <v>0</v>
      </c>
      <c r="I362" s="44">
        <f t="shared" si="10"/>
        <v>10239</v>
      </c>
      <c r="J362" s="36"/>
    </row>
    <row r="363" spans="1:10" x14ac:dyDescent="0.25">
      <c r="A363" s="1" t="s">
        <v>1222</v>
      </c>
      <c r="B363" s="5" t="s">
        <v>1223</v>
      </c>
      <c r="C363" s="2" t="s">
        <v>1224</v>
      </c>
      <c r="D363" s="76">
        <v>1365</v>
      </c>
      <c r="E363" s="76">
        <f>[1]Sheet1!$I$1923</f>
        <v>0</v>
      </c>
      <c r="F363" s="76">
        <f>[1]Sheet1!$I$1923</f>
        <v>0</v>
      </c>
      <c r="G363" s="76">
        <f>[1]Sheet1!$I$1923</f>
        <v>0</v>
      </c>
      <c r="H363" s="76">
        <f>[1]Sheet1!$I$1923</f>
        <v>0</v>
      </c>
      <c r="I363" s="44">
        <f t="shared" si="10"/>
        <v>1365</v>
      </c>
      <c r="J363" s="36"/>
    </row>
    <row r="364" spans="1:10" x14ac:dyDescent="0.25">
      <c r="A364" s="1" t="s">
        <v>1225</v>
      </c>
      <c r="B364" s="5" t="s">
        <v>1226</v>
      </c>
      <c r="C364" s="2" t="s">
        <v>1227</v>
      </c>
      <c r="D364" s="76">
        <v>2384</v>
      </c>
      <c r="E364" s="76">
        <f>[1]Sheet1!$I$1923</f>
        <v>0</v>
      </c>
      <c r="F364" s="76">
        <f>[1]Sheet1!$I$1923</f>
        <v>0</v>
      </c>
      <c r="G364" s="76">
        <f>[1]Sheet1!$I$1923</f>
        <v>0</v>
      </c>
      <c r="H364" s="76">
        <f>[1]Sheet1!$I$1923</f>
        <v>0</v>
      </c>
      <c r="I364" s="44">
        <f t="shared" si="10"/>
        <v>2384</v>
      </c>
      <c r="J364" s="36"/>
    </row>
    <row r="365" spans="1:10" x14ac:dyDescent="0.25">
      <c r="A365" s="1" t="s">
        <v>1228</v>
      </c>
      <c r="B365" s="5" t="s">
        <v>1229</v>
      </c>
      <c r="C365" s="2" t="s">
        <v>1230</v>
      </c>
      <c r="D365" s="76">
        <v>146</v>
      </c>
      <c r="E365" s="76">
        <f>[1]Sheet1!$I$1923</f>
        <v>0</v>
      </c>
      <c r="F365" s="76">
        <f>[1]Sheet1!$I$1923</f>
        <v>0</v>
      </c>
      <c r="G365" s="76">
        <f>[1]Sheet1!$I$1923</f>
        <v>0</v>
      </c>
      <c r="H365" s="76">
        <f>[1]Sheet1!$I$1923</f>
        <v>0</v>
      </c>
      <c r="I365" s="44">
        <f t="shared" si="10"/>
        <v>146</v>
      </c>
      <c r="J365" s="36"/>
    </row>
    <row r="366" spans="1:10" x14ac:dyDescent="0.25">
      <c r="A366" s="1" t="s">
        <v>1231</v>
      </c>
      <c r="B366" s="5" t="s">
        <v>1232</v>
      </c>
      <c r="C366" s="2" t="s">
        <v>1233</v>
      </c>
      <c r="D366" s="76">
        <v>1952</v>
      </c>
      <c r="E366" s="76">
        <f>[1]Sheet1!$I$1923</f>
        <v>0</v>
      </c>
      <c r="F366" s="76">
        <f>[1]Sheet1!$I$1923</f>
        <v>0</v>
      </c>
      <c r="G366" s="76">
        <f>[1]Sheet1!$I$1923</f>
        <v>0</v>
      </c>
      <c r="H366" s="76">
        <f>[1]Sheet1!$I$1923</f>
        <v>0</v>
      </c>
      <c r="I366" s="44">
        <f t="shared" si="10"/>
        <v>1952</v>
      </c>
      <c r="J366" s="36"/>
    </row>
    <row r="367" spans="1:10" x14ac:dyDescent="0.25">
      <c r="A367" s="1" t="s">
        <v>1234</v>
      </c>
      <c r="B367" s="5" t="s">
        <v>1235</v>
      </c>
      <c r="C367" s="2" t="s">
        <v>1236</v>
      </c>
      <c r="D367" s="76">
        <v>2659</v>
      </c>
      <c r="E367" s="76">
        <f>[1]Sheet1!$I$1923</f>
        <v>0</v>
      </c>
      <c r="F367" s="76">
        <f>[1]Sheet1!$I$1923</f>
        <v>0</v>
      </c>
      <c r="G367" s="76">
        <f>[1]Sheet1!$I$1923</f>
        <v>0</v>
      </c>
      <c r="H367" s="76">
        <f>[1]Sheet1!$I$1923</f>
        <v>0</v>
      </c>
      <c r="I367" s="44">
        <f t="shared" si="10"/>
        <v>2659</v>
      </c>
      <c r="J367" s="36"/>
    </row>
    <row r="368" spans="1:10" x14ac:dyDescent="0.25">
      <c r="A368" s="1" t="s">
        <v>1237</v>
      </c>
      <c r="B368" s="5" t="s">
        <v>1238</v>
      </c>
      <c r="C368" s="2" t="s">
        <v>876</v>
      </c>
      <c r="D368" s="76">
        <v>3894</v>
      </c>
      <c r="E368" s="76">
        <f>[1]Sheet1!$I$1923</f>
        <v>0</v>
      </c>
      <c r="F368" s="76">
        <f>[1]Sheet1!$I$1923</f>
        <v>0</v>
      </c>
      <c r="G368" s="76">
        <f>[1]Sheet1!$I$1923</f>
        <v>0</v>
      </c>
      <c r="H368" s="76">
        <f>[1]Sheet1!$I$1923</f>
        <v>0</v>
      </c>
      <c r="I368" s="44">
        <f t="shared" si="10"/>
        <v>3894</v>
      </c>
      <c r="J368" s="36"/>
    </row>
    <row r="369" spans="1:10" x14ac:dyDescent="0.25">
      <c r="A369" s="1" t="s">
        <v>1239</v>
      </c>
      <c r="B369" s="5" t="s">
        <v>1240</v>
      </c>
      <c r="C369" s="2" t="s">
        <v>1241</v>
      </c>
      <c r="D369" s="76">
        <v>5320</v>
      </c>
      <c r="E369" s="76">
        <f>[1]Sheet1!$I$1923</f>
        <v>0</v>
      </c>
      <c r="F369" s="76">
        <f>[1]Sheet1!$I$1923</f>
        <v>0</v>
      </c>
      <c r="G369" s="76">
        <f>[1]Sheet1!$I$1923</f>
        <v>0</v>
      </c>
      <c r="H369" s="76">
        <f>[1]Sheet1!$I$1923</f>
        <v>0</v>
      </c>
      <c r="I369" s="44">
        <f t="shared" si="10"/>
        <v>5320</v>
      </c>
      <c r="J369" s="36"/>
    </row>
    <row r="370" spans="1:10" x14ac:dyDescent="0.25">
      <c r="A370" s="49" t="s">
        <v>31</v>
      </c>
      <c r="B370" s="50" t="s">
        <v>31</v>
      </c>
      <c r="C370" s="2" t="s">
        <v>32</v>
      </c>
      <c r="D370" s="97">
        <f>SUM(D75:D369)</f>
        <v>18507855.199999992</v>
      </c>
      <c r="E370" s="97">
        <f t="shared" ref="E370:I370" si="11">SUM(E75:E369)</f>
        <v>688675</v>
      </c>
      <c r="F370" s="97">
        <f t="shared" si="11"/>
        <v>469418</v>
      </c>
      <c r="G370" s="97">
        <f t="shared" si="11"/>
        <v>603490.73543185741</v>
      </c>
      <c r="H370" s="97">
        <f t="shared" si="11"/>
        <v>2182146</v>
      </c>
      <c r="I370" s="97">
        <f t="shared" si="11"/>
        <v>18135212.38543186</v>
      </c>
      <c r="J370" s="36">
        <f>SUM(J232:J369)</f>
        <v>0</v>
      </c>
    </row>
    <row r="371" spans="1:10" x14ac:dyDescent="0.25">
      <c r="D371" s="69"/>
      <c r="E371" s="90">
        <v>1726403</v>
      </c>
      <c r="F371" s="90">
        <v>1186091</v>
      </c>
      <c r="G371" s="90"/>
      <c r="I371" s="69"/>
    </row>
    <row r="372" spans="1:10" x14ac:dyDescent="0.25">
      <c r="C372" s="105" t="s">
        <v>1267</v>
      </c>
      <c r="D372" s="69">
        <v>18507854.850000001</v>
      </c>
      <c r="E372" s="90">
        <f>E370-E371</f>
        <v>-1037728</v>
      </c>
      <c r="F372" s="90">
        <f>F370-F371</f>
        <v>-716673</v>
      </c>
      <c r="G372" s="90"/>
      <c r="I372" s="69"/>
    </row>
    <row r="373" spans="1:10" x14ac:dyDescent="0.25">
      <c r="C373" s="105" t="s">
        <v>1268</v>
      </c>
      <c r="D373" s="106">
        <f>D370-D372</f>
        <v>0.34999999031424522</v>
      </c>
      <c r="F373" s="69">
        <f>E370+F370</f>
        <v>1158093</v>
      </c>
    </row>
    <row r="375" spans="1:10" x14ac:dyDescent="0.25">
      <c r="E375" t="s">
        <v>1246</v>
      </c>
      <c r="F375">
        <v>2910956</v>
      </c>
    </row>
    <row r="376" spans="1:10" x14ac:dyDescent="0.25">
      <c r="F376" s="69">
        <f>F375-F373</f>
        <v>1752863</v>
      </c>
    </row>
  </sheetData>
  <mergeCells count="6">
    <mergeCell ref="A8:C8"/>
    <mergeCell ref="A2:C2"/>
    <mergeCell ref="A4:C4"/>
    <mergeCell ref="A5:C5"/>
    <mergeCell ref="A6:C6"/>
    <mergeCell ref="A7:G7"/>
  </mergeCells>
  <pageMargins left="0.56000000000000005" right="0.45" top="0.53" bottom="0.75" header="0.17" footer="0.3"/>
  <pageSetup scale="75" orientation="landscape" r:id="rId1"/>
  <rowBreaks count="1" manualBreakCount="1">
    <brk id="3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1"/>
  <sheetViews>
    <sheetView tabSelected="1" workbookViewId="0">
      <selection activeCell="K20" sqref="K20"/>
    </sheetView>
  </sheetViews>
  <sheetFormatPr defaultRowHeight="15" x14ac:dyDescent="0.25"/>
  <cols>
    <col min="3" max="3" width="28.28515625" customWidth="1"/>
    <col min="4" max="4" width="12.42578125" customWidth="1"/>
    <col min="5" max="5" width="12" customWidth="1"/>
    <col min="6" max="6" width="12.28515625" customWidth="1"/>
    <col min="7" max="8" width="14.140625" customWidth="1"/>
    <col min="9" max="9" width="13.28515625" customWidth="1"/>
  </cols>
  <sheetData>
    <row r="2" spans="1:9" x14ac:dyDescent="0.25">
      <c r="A2" s="56" t="s">
        <v>174</v>
      </c>
      <c r="B2" s="56"/>
      <c r="C2" s="56"/>
    </row>
    <row r="3" spans="1:9" x14ac:dyDescent="0.25">
      <c r="A3" s="56" t="s">
        <v>309</v>
      </c>
      <c r="B3" s="56"/>
      <c r="C3" s="56"/>
    </row>
    <row r="4" spans="1:9" ht="21" x14ac:dyDescent="0.35">
      <c r="A4" s="56" t="s">
        <v>0</v>
      </c>
      <c r="B4" s="56"/>
      <c r="C4" s="56"/>
      <c r="H4" s="120" t="s">
        <v>1290</v>
      </c>
    </row>
    <row r="5" spans="1:9" x14ac:dyDescent="0.25">
      <c r="A5" t="s">
        <v>1</v>
      </c>
    </row>
    <row r="7" spans="1:9" x14ac:dyDescent="0.25">
      <c r="A7" t="s">
        <v>1269</v>
      </c>
    </row>
    <row r="8" spans="1:9" ht="18.75" x14ac:dyDescent="0.3">
      <c r="D8" t="s">
        <v>1270</v>
      </c>
      <c r="I8" s="121" t="s">
        <v>1284</v>
      </c>
    </row>
    <row r="9" spans="1:9" x14ac:dyDescent="0.25">
      <c r="A9" s="122" t="s">
        <v>74</v>
      </c>
      <c r="B9" s="122" t="s">
        <v>72</v>
      </c>
      <c r="C9" s="122" t="s">
        <v>73</v>
      </c>
      <c r="D9" s="122" t="s">
        <v>169</v>
      </c>
      <c r="E9" s="122" t="s">
        <v>310</v>
      </c>
      <c r="F9" s="122" t="s">
        <v>311</v>
      </c>
      <c r="G9" s="122" t="s">
        <v>312</v>
      </c>
      <c r="H9" s="122" t="s">
        <v>313</v>
      </c>
      <c r="I9" s="122" t="s">
        <v>173</v>
      </c>
    </row>
    <row r="10" spans="1:9" x14ac:dyDescent="0.25">
      <c r="A10" t="s">
        <v>70</v>
      </c>
      <c r="B10" t="s">
        <v>34</v>
      </c>
      <c r="C10" t="s">
        <v>33</v>
      </c>
      <c r="D10" s="54">
        <v>1364372.57</v>
      </c>
      <c r="E10" s="54">
        <v>39656</v>
      </c>
      <c r="F10" s="54">
        <v>39656</v>
      </c>
      <c r="G10" s="54">
        <v>50132.051282231419</v>
      </c>
      <c r="H10" s="54">
        <v>0</v>
      </c>
      <c r="I10" s="54">
        <v>1493816.6212822315</v>
      </c>
    </row>
    <row r="11" spans="1:9" x14ac:dyDescent="0.25">
      <c r="A11" t="s">
        <v>35</v>
      </c>
      <c r="B11" t="s">
        <v>314</v>
      </c>
      <c r="C11" t="s">
        <v>3</v>
      </c>
      <c r="D11" s="54">
        <v>643142</v>
      </c>
      <c r="E11" s="54">
        <v>34196</v>
      </c>
      <c r="F11" s="54">
        <v>27946</v>
      </c>
      <c r="G11" s="54">
        <v>23980.484816813452</v>
      </c>
      <c r="H11" s="54">
        <v>0</v>
      </c>
      <c r="I11" s="54">
        <v>729264.48481681349</v>
      </c>
    </row>
    <row r="12" spans="1:9" x14ac:dyDescent="0.25">
      <c r="A12" t="s">
        <v>36</v>
      </c>
      <c r="B12" t="s">
        <v>315</v>
      </c>
      <c r="C12" t="s">
        <v>5</v>
      </c>
      <c r="D12" s="54">
        <v>1235823.73</v>
      </c>
      <c r="E12" s="54">
        <v>21845</v>
      </c>
      <c r="F12" s="54">
        <v>15596</v>
      </c>
      <c r="G12" s="54">
        <v>44921.635732518014</v>
      </c>
      <c r="H12" s="54">
        <v>0</v>
      </c>
      <c r="I12" s="54">
        <v>1318186.365732518</v>
      </c>
    </row>
    <row r="13" spans="1:9" x14ac:dyDescent="0.25">
      <c r="A13" t="s">
        <v>37</v>
      </c>
      <c r="B13" t="s">
        <v>316</v>
      </c>
      <c r="C13" t="s">
        <v>7</v>
      </c>
      <c r="D13" s="54">
        <v>1095893.48</v>
      </c>
      <c r="E13" s="54">
        <v>32014</v>
      </c>
      <c r="F13" s="54">
        <v>32014</v>
      </c>
      <c r="G13" s="54">
        <v>24126.716714312155</v>
      </c>
      <c r="H13" s="54">
        <v>1184048</v>
      </c>
      <c r="I13" s="54">
        <v>0.19671431207098067</v>
      </c>
    </row>
    <row r="14" spans="1:9" x14ac:dyDescent="0.25">
      <c r="A14" t="s">
        <v>38</v>
      </c>
      <c r="B14" t="s">
        <v>317</v>
      </c>
      <c r="C14" t="s">
        <v>9</v>
      </c>
      <c r="D14" s="54">
        <v>3023862</v>
      </c>
      <c r="E14" s="54">
        <v>58300</v>
      </c>
      <c r="F14" s="54">
        <v>58300</v>
      </c>
      <c r="G14" s="54">
        <v>110271.24501606758</v>
      </c>
      <c r="H14" s="54">
        <v>0</v>
      </c>
      <c r="I14" s="54">
        <v>3250733.2450160673</v>
      </c>
    </row>
    <row r="15" spans="1:9" x14ac:dyDescent="0.25">
      <c r="A15" t="s">
        <v>39</v>
      </c>
      <c r="B15" t="s">
        <v>318</v>
      </c>
      <c r="C15" t="s">
        <v>11</v>
      </c>
      <c r="D15" s="54">
        <v>98986.459999999992</v>
      </c>
      <c r="E15" s="54">
        <v>9234</v>
      </c>
      <c r="F15" s="54">
        <v>3047</v>
      </c>
      <c r="G15" s="54">
        <v>3729.0159019359207</v>
      </c>
      <c r="H15" s="54">
        <v>0</v>
      </c>
      <c r="I15" s="54">
        <v>114996.47590193592</v>
      </c>
    </row>
    <row r="16" spans="1:9" x14ac:dyDescent="0.25">
      <c r="A16" t="s">
        <v>40</v>
      </c>
      <c r="B16" t="s">
        <v>319</v>
      </c>
      <c r="C16" t="s">
        <v>13</v>
      </c>
      <c r="D16" s="54">
        <v>981350.96</v>
      </c>
      <c r="E16" s="54">
        <v>116640</v>
      </c>
      <c r="F16" s="54">
        <v>116640</v>
      </c>
      <c r="G16" s="54">
        <v>38549.570301931592</v>
      </c>
      <c r="H16" s="54">
        <v>0</v>
      </c>
      <c r="I16" s="54">
        <v>1253181.5303019318</v>
      </c>
    </row>
    <row r="17" spans="1:9" x14ac:dyDescent="0.25">
      <c r="A17" t="s">
        <v>41</v>
      </c>
      <c r="B17" t="s">
        <v>320</v>
      </c>
      <c r="C17" t="s">
        <v>15</v>
      </c>
      <c r="D17" s="54">
        <v>781066.87</v>
      </c>
      <c r="E17" s="54">
        <v>26028</v>
      </c>
      <c r="F17" s="54">
        <v>20260</v>
      </c>
      <c r="G17" s="54">
        <v>27292.74579675261</v>
      </c>
      <c r="H17" s="54">
        <v>100000</v>
      </c>
      <c r="I17" s="54">
        <v>754647.61579675262</v>
      </c>
    </row>
    <row r="18" spans="1:9" x14ac:dyDescent="0.25">
      <c r="A18" t="s">
        <v>42</v>
      </c>
      <c r="B18" t="s">
        <v>321</v>
      </c>
      <c r="C18" t="s">
        <v>134</v>
      </c>
      <c r="D18" s="54">
        <v>289283.67</v>
      </c>
      <c r="E18" s="54">
        <v>8552</v>
      </c>
      <c r="F18" s="54">
        <v>2616</v>
      </c>
      <c r="G18" s="54">
        <v>10549.500476204614</v>
      </c>
      <c r="H18" s="54">
        <v>0</v>
      </c>
      <c r="I18" s="54">
        <v>311001.1704762046</v>
      </c>
    </row>
    <row r="19" spans="1:9" x14ac:dyDescent="0.25">
      <c r="A19" t="s">
        <v>43</v>
      </c>
      <c r="B19" t="s">
        <v>322</v>
      </c>
      <c r="C19" t="s">
        <v>17</v>
      </c>
      <c r="D19" s="54">
        <v>484003</v>
      </c>
      <c r="E19" s="54">
        <v>20269</v>
      </c>
      <c r="F19" s="54">
        <v>14019</v>
      </c>
      <c r="G19" s="54">
        <v>17870.176108178086</v>
      </c>
      <c r="H19" s="54">
        <v>0</v>
      </c>
      <c r="I19" s="54">
        <v>536161.1761081781</v>
      </c>
    </row>
    <row r="20" spans="1:9" x14ac:dyDescent="0.25">
      <c r="A20" t="s">
        <v>44</v>
      </c>
      <c r="B20" t="s">
        <v>323</v>
      </c>
      <c r="C20" t="s">
        <v>135</v>
      </c>
      <c r="D20" s="54">
        <v>275036</v>
      </c>
      <c r="E20" s="54">
        <v>7972</v>
      </c>
      <c r="F20" s="54">
        <v>2439</v>
      </c>
      <c r="G20" s="54">
        <v>10026.988447856544</v>
      </c>
      <c r="H20" s="54">
        <v>0</v>
      </c>
      <c r="I20" s="54">
        <v>295473.98844785651</v>
      </c>
    </row>
    <row r="21" spans="1:9" x14ac:dyDescent="0.25">
      <c r="A21" t="s">
        <v>45</v>
      </c>
      <c r="B21" t="s">
        <v>324</v>
      </c>
      <c r="C21" t="s">
        <v>136</v>
      </c>
      <c r="D21" s="54">
        <v>298145</v>
      </c>
      <c r="E21" s="54">
        <v>9136</v>
      </c>
      <c r="F21" s="54">
        <v>2961</v>
      </c>
      <c r="G21" s="54">
        <v>10880.671811008564</v>
      </c>
      <c r="H21" s="54">
        <v>0</v>
      </c>
      <c r="I21" s="54">
        <v>321122.67181100859</v>
      </c>
    </row>
    <row r="22" spans="1:9" x14ac:dyDescent="0.25">
      <c r="A22" t="s">
        <v>46</v>
      </c>
      <c r="B22" t="s">
        <v>201</v>
      </c>
      <c r="C22" t="s">
        <v>19</v>
      </c>
      <c r="D22" s="54">
        <v>656091.73</v>
      </c>
      <c r="E22" s="54">
        <v>34192</v>
      </c>
      <c r="F22" s="54">
        <v>27946</v>
      </c>
      <c r="G22" s="54">
        <v>24445.614684948599</v>
      </c>
      <c r="H22" s="54">
        <v>175000</v>
      </c>
      <c r="I22" s="54">
        <v>742675.34468494856</v>
      </c>
    </row>
    <row r="23" spans="1:9" x14ac:dyDescent="0.25">
      <c r="A23" t="s">
        <v>47</v>
      </c>
      <c r="B23" t="s">
        <v>204</v>
      </c>
      <c r="C23" t="s">
        <v>20</v>
      </c>
      <c r="D23" s="54">
        <v>59605.55</v>
      </c>
      <c r="E23" s="54">
        <v>12091</v>
      </c>
      <c r="F23" s="54">
        <v>5841</v>
      </c>
      <c r="G23" s="54">
        <v>2393.7954041591911</v>
      </c>
      <c r="H23" s="54">
        <v>0</v>
      </c>
      <c r="I23" s="54">
        <v>79931.34540415919</v>
      </c>
    </row>
    <row r="24" spans="1:9" x14ac:dyDescent="0.25">
      <c r="A24" t="s">
        <v>48</v>
      </c>
      <c r="B24" t="s">
        <v>207</v>
      </c>
      <c r="C24" t="s">
        <v>137</v>
      </c>
      <c r="D24" s="54">
        <v>559908</v>
      </c>
      <c r="E24" s="54">
        <v>9385</v>
      </c>
      <c r="F24" s="54">
        <v>3135</v>
      </c>
      <c r="G24" s="54">
        <v>20291.625482719741</v>
      </c>
      <c r="H24" s="54">
        <v>300000</v>
      </c>
      <c r="I24" s="54">
        <v>292719.62548271986</v>
      </c>
    </row>
    <row r="25" spans="1:9" x14ac:dyDescent="0.25">
      <c r="A25" t="s">
        <v>49</v>
      </c>
      <c r="B25" t="s">
        <v>209</v>
      </c>
      <c r="C25" t="s">
        <v>21</v>
      </c>
      <c r="D25" s="54">
        <v>404573.91000000003</v>
      </c>
      <c r="E25" s="54">
        <v>14443</v>
      </c>
      <c r="F25" s="54">
        <v>8193</v>
      </c>
      <c r="G25" s="54">
        <v>14852.238483588204</v>
      </c>
      <c r="H25" s="54">
        <v>75000</v>
      </c>
      <c r="I25" s="54">
        <v>367062.14848358824</v>
      </c>
    </row>
    <row r="26" spans="1:9" x14ac:dyDescent="0.25">
      <c r="A26" t="s">
        <v>50</v>
      </c>
      <c r="B26" t="s">
        <v>212</v>
      </c>
      <c r="C26" t="s">
        <v>22</v>
      </c>
      <c r="D26" s="54">
        <v>362639.33999999997</v>
      </c>
      <c r="E26" s="54">
        <v>29160</v>
      </c>
      <c r="F26" s="54">
        <v>22910</v>
      </c>
      <c r="G26" s="54">
        <v>13761.917013327904</v>
      </c>
      <c r="H26" s="54">
        <v>0</v>
      </c>
      <c r="I26" s="54">
        <v>428471.25701332791</v>
      </c>
    </row>
    <row r="27" spans="1:9" x14ac:dyDescent="0.25">
      <c r="A27" t="s">
        <v>51</v>
      </c>
      <c r="B27" t="s">
        <v>215</v>
      </c>
      <c r="C27" t="s">
        <v>154</v>
      </c>
      <c r="D27" s="54">
        <v>98531.27</v>
      </c>
      <c r="E27" s="54">
        <v>9916</v>
      </c>
      <c r="F27" s="54">
        <v>3666</v>
      </c>
      <c r="G27" s="54">
        <v>3730.5915467309583</v>
      </c>
      <c r="H27" s="54">
        <v>0</v>
      </c>
      <c r="I27" s="54">
        <v>115843.86154673096</v>
      </c>
    </row>
    <row r="28" spans="1:9" x14ac:dyDescent="0.25">
      <c r="A28" t="s">
        <v>52</v>
      </c>
      <c r="B28" t="s">
        <v>217</v>
      </c>
      <c r="C28" t="s">
        <v>23</v>
      </c>
      <c r="D28" s="54">
        <v>85522.77</v>
      </c>
      <c r="E28" s="54">
        <v>11550</v>
      </c>
      <c r="F28" s="54">
        <v>5301</v>
      </c>
      <c r="G28" s="54">
        <v>3310.4638787439621</v>
      </c>
      <c r="H28" s="54">
        <v>0</v>
      </c>
      <c r="I28" s="54">
        <v>105684.23387874397</v>
      </c>
    </row>
    <row r="29" spans="1:9" x14ac:dyDescent="0.25">
      <c r="A29" t="s">
        <v>53</v>
      </c>
      <c r="B29" t="s">
        <v>220</v>
      </c>
      <c r="C29" t="s">
        <v>138</v>
      </c>
      <c r="D29" s="54">
        <v>115051.70999999999</v>
      </c>
      <c r="E29" s="54">
        <v>7599</v>
      </c>
      <c r="F29" s="54">
        <v>2322</v>
      </c>
      <c r="G29" s="54">
        <v>4273.1180103931392</v>
      </c>
      <c r="H29" s="54">
        <v>0</v>
      </c>
      <c r="I29" s="54">
        <v>129245.82801039313</v>
      </c>
    </row>
    <row r="30" spans="1:9" x14ac:dyDescent="0.25">
      <c r="A30" t="s">
        <v>54</v>
      </c>
      <c r="B30" t="s">
        <v>223</v>
      </c>
      <c r="C30" t="s">
        <v>24</v>
      </c>
      <c r="D30" s="54">
        <v>198098.43</v>
      </c>
      <c r="E30" s="54">
        <v>0</v>
      </c>
      <c r="F30" s="54">
        <v>0</v>
      </c>
      <c r="G30" s="54">
        <v>0</v>
      </c>
      <c r="H30" s="54">
        <v>198098</v>
      </c>
      <c r="I30" s="54">
        <v>0.42999999999301508</v>
      </c>
    </row>
    <row r="31" spans="1:9" x14ac:dyDescent="0.25">
      <c r="A31" t="s">
        <v>55</v>
      </c>
      <c r="B31" t="s">
        <v>108</v>
      </c>
      <c r="C31" t="s">
        <v>139</v>
      </c>
      <c r="D31" s="54">
        <v>116197</v>
      </c>
      <c r="E31" s="54">
        <v>6087</v>
      </c>
      <c r="F31" s="54">
        <v>1863</v>
      </c>
      <c r="G31" s="54">
        <v>4283.8839087771776</v>
      </c>
      <c r="H31" s="54">
        <v>0</v>
      </c>
      <c r="I31" s="54">
        <v>128430.88390877718</v>
      </c>
    </row>
    <row r="32" spans="1:9" x14ac:dyDescent="0.25">
      <c r="A32" t="s">
        <v>56</v>
      </c>
      <c r="B32" t="s">
        <v>109</v>
      </c>
      <c r="C32" t="s">
        <v>140</v>
      </c>
      <c r="D32" s="54">
        <v>153537.79</v>
      </c>
      <c r="E32" s="54">
        <v>6922</v>
      </c>
      <c r="F32" s="54">
        <v>2116</v>
      </c>
      <c r="G32" s="54">
        <v>5643.1369785132483</v>
      </c>
      <c r="H32" s="54">
        <v>0</v>
      </c>
      <c r="I32" s="54">
        <v>168218.92697851325</v>
      </c>
    </row>
    <row r="33" spans="1:9" x14ac:dyDescent="0.25">
      <c r="A33" t="s">
        <v>57</v>
      </c>
      <c r="B33" t="s">
        <v>110</v>
      </c>
      <c r="C33" t="s">
        <v>141</v>
      </c>
      <c r="D33" s="54">
        <v>116638.35</v>
      </c>
      <c r="E33" s="54">
        <v>6353</v>
      </c>
      <c r="F33" s="54">
        <v>1944</v>
      </c>
      <c r="G33" s="54">
        <v>4307.1641740000587</v>
      </c>
      <c r="H33" s="54">
        <v>0</v>
      </c>
      <c r="I33" s="54">
        <v>129242.51417400005</v>
      </c>
    </row>
    <row r="34" spans="1:9" x14ac:dyDescent="0.25">
      <c r="A34" t="s">
        <v>62</v>
      </c>
      <c r="B34" t="s">
        <v>130</v>
      </c>
      <c r="C34" t="s">
        <v>160</v>
      </c>
      <c r="D34" s="54">
        <v>606374.48</v>
      </c>
      <c r="E34" s="54">
        <v>7221</v>
      </c>
      <c r="F34" s="54">
        <v>2209</v>
      </c>
      <c r="G34" s="54">
        <v>21915.458416653641</v>
      </c>
      <c r="H34" s="54">
        <v>0</v>
      </c>
      <c r="I34" s="54">
        <v>637719.93841665366</v>
      </c>
    </row>
    <row r="35" spans="1:9" x14ac:dyDescent="0.25">
      <c r="A35" t="s">
        <v>63</v>
      </c>
      <c r="B35" t="s">
        <v>111</v>
      </c>
      <c r="C35" t="s">
        <v>142</v>
      </c>
      <c r="D35" s="54">
        <v>595526.67999999993</v>
      </c>
      <c r="E35" s="54">
        <v>7546</v>
      </c>
      <c r="F35" s="54">
        <v>2307</v>
      </c>
      <c r="G35" s="54">
        <v>21530.785155166846</v>
      </c>
      <c r="H35" s="54">
        <v>0</v>
      </c>
      <c r="I35" s="54">
        <v>626910.46515516681</v>
      </c>
    </row>
    <row r="36" spans="1:9" x14ac:dyDescent="0.25">
      <c r="A36" t="s">
        <v>326</v>
      </c>
      <c r="B36" t="s">
        <v>112</v>
      </c>
      <c r="C36" t="s">
        <v>143</v>
      </c>
      <c r="D36" s="54">
        <v>498882.2</v>
      </c>
      <c r="E36" s="54">
        <v>7913</v>
      </c>
      <c r="F36" s="54">
        <v>2419</v>
      </c>
      <c r="G36" s="54">
        <v>18065.859003869802</v>
      </c>
      <c r="H36" s="54">
        <v>0</v>
      </c>
      <c r="I36" s="54">
        <v>527280.05900386977</v>
      </c>
    </row>
    <row r="37" spans="1:9" x14ac:dyDescent="0.25">
      <c r="A37" t="s">
        <v>327</v>
      </c>
      <c r="B37" t="s">
        <v>128</v>
      </c>
      <c r="C37" t="s">
        <v>158</v>
      </c>
      <c r="D37" s="54">
        <v>111930.7</v>
      </c>
      <c r="E37" s="54">
        <v>7825</v>
      </c>
      <c r="F37" s="54">
        <v>2395</v>
      </c>
      <c r="G37" s="54">
        <v>4165.2283273706389</v>
      </c>
      <c r="H37" s="54">
        <v>0</v>
      </c>
      <c r="I37" s="54">
        <v>126315.92832737064</v>
      </c>
    </row>
    <row r="38" spans="1:9" x14ac:dyDescent="0.25">
      <c r="A38" t="s">
        <v>328</v>
      </c>
      <c r="B38" t="s">
        <v>305</v>
      </c>
      <c r="C38" t="s">
        <v>306</v>
      </c>
      <c r="D38" s="54">
        <v>42440</v>
      </c>
      <c r="E38" s="54">
        <v>0</v>
      </c>
      <c r="F38" s="54">
        <v>0</v>
      </c>
      <c r="G38" s="54">
        <v>0</v>
      </c>
      <c r="H38" s="54">
        <v>0</v>
      </c>
      <c r="I38" s="54">
        <v>42440</v>
      </c>
    </row>
    <row r="39" spans="1:9" x14ac:dyDescent="0.25">
      <c r="A39" t="s">
        <v>329</v>
      </c>
      <c r="B39" t="s">
        <v>113</v>
      </c>
      <c r="C39" t="s">
        <v>144</v>
      </c>
      <c r="D39" s="54">
        <v>329318.81</v>
      </c>
      <c r="E39" s="54">
        <v>6835</v>
      </c>
      <c r="F39" s="54">
        <v>2092</v>
      </c>
      <c r="G39" s="54">
        <v>9089.1396216787871</v>
      </c>
      <c r="H39" s="54">
        <v>100000</v>
      </c>
      <c r="I39" s="54">
        <v>247334.9496216788</v>
      </c>
    </row>
    <row r="40" spans="1:9" x14ac:dyDescent="0.25">
      <c r="A40" t="s">
        <v>330</v>
      </c>
      <c r="B40" t="s">
        <v>114</v>
      </c>
      <c r="C40" t="s">
        <v>145</v>
      </c>
      <c r="D40" s="54">
        <v>234345</v>
      </c>
      <c r="E40" s="54">
        <v>8710</v>
      </c>
      <c r="F40" s="54">
        <v>2665</v>
      </c>
      <c r="G40" s="54">
        <v>7148.635282744508</v>
      </c>
      <c r="H40" s="54">
        <v>50000</v>
      </c>
      <c r="I40" s="54">
        <v>202868.63528274451</v>
      </c>
    </row>
    <row r="41" spans="1:9" x14ac:dyDescent="0.25">
      <c r="A41" t="s">
        <v>331</v>
      </c>
      <c r="B41" t="s">
        <v>115</v>
      </c>
      <c r="C41" t="s">
        <v>20</v>
      </c>
      <c r="D41" s="54">
        <v>176970.83000000002</v>
      </c>
      <c r="E41" s="54">
        <v>6340</v>
      </c>
      <c r="F41" s="54">
        <v>1937</v>
      </c>
      <c r="G41" s="54">
        <v>6475.4172260665464</v>
      </c>
      <c r="H41" s="54">
        <v>0</v>
      </c>
      <c r="I41" s="54">
        <v>191723.24722606654</v>
      </c>
    </row>
    <row r="42" spans="1:9" x14ac:dyDescent="0.25">
      <c r="A42" t="s">
        <v>75</v>
      </c>
      <c r="B42" t="s">
        <v>116</v>
      </c>
      <c r="C42" t="s">
        <v>146</v>
      </c>
      <c r="D42" s="54">
        <v>97133.540000000008</v>
      </c>
      <c r="E42" s="54">
        <v>0</v>
      </c>
      <c r="F42" s="54">
        <v>0</v>
      </c>
      <c r="G42" s="54">
        <v>1980.932023795139</v>
      </c>
      <c r="H42" s="54">
        <v>0</v>
      </c>
      <c r="I42" s="54">
        <v>0.47202379514055792</v>
      </c>
    </row>
    <row r="43" spans="1:9" x14ac:dyDescent="0.25">
      <c r="A43" t="s">
        <v>76</v>
      </c>
      <c r="B43" t="s">
        <v>117</v>
      </c>
      <c r="C43" t="s">
        <v>147</v>
      </c>
      <c r="D43" s="54">
        <v>119631.75</v>
      </c>
      <c r="E43" s="54">
        <v>5200</v>
      </c>
      <c r="F43" s="54">
        <v>1590</v>
      </c>
      <c r="G43" s="54">
        <v>4394.283497256205</v>
      </c>
      <c r="H43" s="54">
        <v>0</v>
      </c>
      <c r="I43" s="54">
        <v>130816.03349725618</v>
      </c>
    </row>
    <row r="44" spans="1:9" x14ac:dyDescent="0.25">
      <c r="A44" t="s">
        <v>77</v>
      </c>
      <c r="B44" t="s">
        <v>118</v>
      </c>
      <c r="C44" t="s">
        <v>148</v>
      </c>
      <c r="D44" s="54">
        <v>95608.959999999992</v>
      </c>
      <c r="E44" s="54">
        <v>2587</v>
      </c>
      <c r="F44" s="54">
        <v>656</v>
      </c>
      <c r="G44" s="54">
        <v>3509.8048461195708</v>
      </c>
      <c r="H44" s="54">
        <v>0</v>
      </c>
      <c r="I44" s="54">
        <v>102361.76484611956</v>
      </c>
    </row>
    <row r="45" spans="1:9" x14ac:dyDescent="0.25">
      <c r="A45" t="s">
        <v>78</v>
      </c>
      <c r="B45" t="s">
        <v>119</v>
      </c>
      <c r="C45" t="s">
        <v>332</v>
      </c>
      <c r="D45" s="54">
        <v>39507.17</v>
      </c>
      <c r="E45" s="54">
        <v>4743</v>
      </c>
      <c r="F45" s="54">
        <v>1450</v>
      </c>
      <c r="G45" s="54">
        <v>1506.9296967850207</v>
      </c>
      <c r="H45" s="54">
        <v>0</v>
      </c>
      <c r="I45" s="54">
        <v>47207.099696785022</v>
      </c>
    </row>
    <row r="46" spans="1:9" x14ac:dyDescent="0.25">
      <c r="A46" t="s">
        <v>79</v>
      </c>
      <c r="B46" t="s">
        <v>120</v>
      </c>
      <c r="C46" t="s">
        <v>149</v>
      </c>
      <c r="D46" s="54">
        <v>49947</v>
      </c>
      <c r="E46" s="54">
        <v>5412</v>
      </c>
      <c r="F46" s="54">
        <v>1657</v>
      </c>
      <c r="G46" s="54">
        <v>1893.404964109196</v>
      </c>
      <c r="H46" s="54">
        <v>0</v>
      </c>
      <c r="I46" s="54">
        <v>58909.404964109199</v>
      </c>
    </row>
    <row r="47" spans="1:9" x14ac:dyDescent="0.25">
      <c r="A47" t="s">
        <v>80</v>
      </c>
      <c r="B47" t="s">
        <v>121</v>
      </c>
      <c r="C47" t="s">
        <v>150</v>
      </c>
      <c r="D47" s="54">
        <v>12835</v>
      </c>
      <c r="E47" s="54">
        <v>4730</v>
      </c>
      <c r="F47" s="54">
        <v>1445</v>
      </c>
      <c r="G47" s="54">
        <v>549.15948501042533</v>
      </c>
      <c r="H47" s="54">
        <v>0</v>
      </c>
      <c r="I47" s="54">
        <v>19559.159485010427</v>
      </c>
    </row>
    <row r="48" spans="1:9" x14ac:dyDescent="0.25">
      <c r="A48" t="s">
        <v>81</v>
      </c>
      <c r="B48" t="s">
        <v>65</v>
      </c>
      <c r="C48" t="s">
        <v>58</v>
      </c>
      <c r="D48" s="54">
        <v>58541.54</v>
      </c>
      <c r="E48" s="54">
        <v>4675</v>
      </c>
      <c r="F48" s="54">
        <v>1429</v>
      </c>
      <c r="G48" s="54">
        <v>5590.5156465427181</v>
      </c>
      <c r="H48" s="54">
        <v>0</v>
      </c>
      <c r="I48" s="54">
        <v>70236.055646542722</v>
      </c>
    </row>
    <row r="49" spans="1:9" x14ac:dyDescent="0.25">
      <c r="A49" t="s">
        <v>82</v>
      </c>
      <c r="B49" t="s">
        <v>66</v>
      </c>
      <c r="C49" t="s">
        <v>59</v>
      </c>
      <c r="D49" s="54">
        <v>58326</v>
      </c>
      <c r="E49" s="54">
        <v>5508</v>
      </c>
      <c r="F49" s="54">
        <v>1684</v>
      </c>
      <c r="G49" s="54">
        <v>2196.8469512790552</v>
      </c>
      <c r="H49" s="54">
        <v>0</v>
      </c>
      <c r="I49" s="54">
        <v>67714.846951279062</v>
      </c>
    </row>
    <row r="50" spans="1:9" x14ac:dyDescent="0.25">
      <c r="A50" t="s">
        <v>83</v>
      </c>
      <c r="B50" t="s">
        <v>25</v>
      </c>
      <c r="C50" t="s">
        <v>26</v>
      </c>
      <c r="D50" s="54">
        <v>57640.69</v>
      </c>
      <c r="E50" s="54">
        <v>5508</v>
      </c>
      <c r="F50" s="54">
        <v>1684</v>
      </c>
      <c r="G50" s="54">
        <v>1995.1459331327444</v>
      </c>
      <c r="H50" s="54">
        <v>0</v>
      </c>
      <c r="I50" s="54">
        <v>41827.835933132737</v>
      </c>
    </row>
    <row r="51" spans="1:9" x14ac:dyDescent="0.25">
      <c r="A51" t="s">
        <v>84</v>
      </c>
      <c r="B51" t="s">
        <v>133</v>
      </c>
      <c r="C51" t="s">
        <v>163</v>
      </c>
      <c r="D51" s="54">
        <v>52978.53</v>
      </c>
      <c r="E51" s="54">
        <v>5508</v>
      </c>
      <c r="F51" s="54">
        <v>1684</v>
      </c>
      <c r="G51" s="54">
        <v>2004.7552978567323</v>
      </c>
      <c r="H51" s="54">
        <v>0</v>
      </c>
      <c r="I51" s="54">
        <v>62175.285297856732</v>
      </c>
    </row>
    <row r="52" spans="1:9" x14ac:dyDescent="0.25">
      <c r="A52" t="s">
        <v>85</v>
      </c>
      <c r="B52" t="s">
        <v>127</v>
      </c>
      <c r="C52" t="s">
        <v>157</v>
      </c>
      <c r="D52" s="54">
        <v>38904.160000000003</v>
      </c>
      <c r="E52" s="54">
        <v>4435</v>
      </c>
      <c r="F52" s="54">
        <v>1356</v>
      </c>
      <c r="G52" s="54">
        <v>1493.4768091051678</v>
      </c>
      <c r="H52" s="54">
        <v>0</v>
      </c>
      <c r="I52" s="54">
        <v>46188.63680910517</v>
      </c>
    </row>
    <row r="53" spans="1:9" x14ac:dyDescent="0.25">
      <c r="A53" t="s">
        <v>86</v>
      </c>
      <c r="B53" t="s">
        <v>307</v>
      </c>
      <c r="C53" t="s">
        <v>308</v>
      </c>
      <c r="D53" s="54">
        <v>11400.869999999999</v>
      </c>
      <c r="E53" s="54">
        <v>5508</v>
      </c>
      <c r="F53" s="54">
        <v>1684</v>
      </c>
      <c r="G53" s="54">
        <v>511.20386982980256</v>
      </c>
      <c r="H53" s="54">
        <v>0</v>
      </c>
      <c r="I53" s="54">
        <v>19104.073869829801</v>
      </c>
    </row>
    <row r="54" spans="1:9" x14ac:dyDescent="0.25">
      <c r="A54" t="s">
        <v>87</v>
      </c>
      <c r="B54" t="s">
        <v>122</v>
      </c>
      <c r="C54" t="s">
        <v>151</v>
      </c>
      <c r="D54" s="54">
        <v>8292.4699999999993</v>
      </c>
      <c r="E54" s="54">
        <v>5410</v>
      </c>
      <c r="F54" s="54">
        <v>1605</v>
      </c>
      <c r="G54" s="54">
        <v>395.75606521989909</v>
      </c>
      <c r="H54" s="54">
        <v>0</v>
      </c>
      <c r="I54" s="54">
        <v>15703.226065219898</v>
      </c>
    </row>
    <row r="55" spans="1:9" x14ac:dyDescent="0.25">
      <c r="A55" t="s">
        <v>88</v>
      </c>
      <c r="B55" t="s">
        <v>67</v>
      </c>
      <c r="C55" t="s">
        <v>60</v>
      </c>
      <c r="D55" s="54">
        <v>26004.720000000001</v>
      </c>
      <c r="E55" s="54">
        <v>5478</v>
      </c>
      <c r="F55" s="54">
        <v>1651</v>
      </c>
      <c r="G55" s="54">
        <v>1034.3904640422388</v>
      </c>
      <c r="H55" s="54">
        <v>0</v>
      </c>
      <c r="I55" s="54">
        <v>34168.110464042242</v>
      </c>
    </row>
    <row r="56" spans="1:9" x14ac:dyDescent="0.25">
      <c r="A56" t="s">
        <v>89</v>
      </c>
      <c r="B56" t="s">
        <v>131</v>
      </c>
      <c r="C56" t="s">
        <v>161</v>
      </c>
      <c r="D56" s="54">
        <v>22179.41</v>
      </c>
      <c r="E56" s="54">
        <v>0</v>
      </c>
      <c r="F56" s="54">
        <v>0</v>
      </c>
      <c r="G56" s="54">
        <v>0</v>
      </c>
      <c r="H56" s="54">
        <v>0</v>
      </c>
      <c r="I56" s="54">
        <v>22179.41</v>
      </c>
    </row>
    <row r="57" spans="1:9" x14ac:dyDescent="0.25">
      <c r="A57" t="s">
        <v>90</v>
      </c>
      <c r="B57" t="s">
        <v>68</v>
      </c>
      <c r="C57" t="s">
        <v>71</v>
      </c>
      <c r="D57" s="54">
        <v>13876</v>
      </c>
      <c r="E57" s="54">
        <v>0</v>
      </c>
      <c r="F57" s="54">
        <v>0</v>
      </c>
      <c r="G57" s="54">
        <v>0</v>
      </c>
      <c r="H57" s="54">
        <v>0</v>
      </c>
      <c r="I57" s="54">
        <v>13876</v>
      </c>
    </row>
    <row r="58" spans="1:9" x14ac:dyDescent="0.25">
      <c r="A58" t="s">
        <v>91</v>
      </c>
      <c r="B58" t="s">
        <v>69</v>
      </c>
      <c r="C58" t="s">
        <v>61</v>
      </c>
      <c r="D58" s="54">
        <v>11549.8</v>
      </c>
      <c r="E58" s="54">
        <v>0</v>
      </c>
      <c r="F58" s="54">
        <v>0</v>
      </c>
      <c r="G58" s="54">
        <v>0</v>
      </c>
      <c r="H58" s="54">
        <v>0</v>
      </c>
      <c r="I58" s="54">
        <v>11549.8</v>
      </c>
    </row>
    <row r="59" spans="1:9" x14ac:dyDescent="0.25">
      <c r="A59" t="s">
        <v>92</v>
      </c>
      <c r="B59" t="s">
        <v>132</v>
      </c>
      <c r="C59" t="s">
        <v>333</v>
      </c>
      <c r="D59" s="54">
        <v>3136.92</v>
      </c>
      <c r="E59" s="54">
        <v>0</v>
      </c>
      <c r="F59" s="54">
        <v>0</v>
      </c>
      <c r="G59" s="54">
        <v>0</v>
      </c>
      <c r="H59" s="54">
        <v>0</v>
      </c>
      <c r="I59" s="54">
        <v>3136.92</v>
      </c>
    </row>
    <row r="60" spans="1:9" x14ac:dyDescent="0.25">
      <c r="A60" t="s">
        <v>93</v>
      </c>
      <c r="B60" t="s">
        <v>124</v>
      </c>
      <c r="C60" t="s">
        <v>153</v>
      </c>
      <c r="D60" s="54">
        <v>106625.2</v>
      </c>
      <c r="E60" s="54">
        <v>6534</v>
      </c>
      <c r="F60" s="54">
        <v>1997</v>
      </c>
      <c r="G60" s="54">
        <v>3948.5921506637233</v>
      </c>
      <c r="H60" s="54">
        <v>0</v>
      </c>
      <c r="I60" s="54">
        <v>119104.79215066372</v>
      </c>
    </row>
    <row r="61" spans="1:9" x14ac:dyDescent="0.25">
      <c r="A61" t="s">
        <v>94</v>
      </c>
      <c r="B61" t="s">
        <v>129</v>
      </c>
      <c r="C61" t="s">
        <v>159</v>
      </c>
      <c r="D61" s="54">
        <v>34350.770000000004</v>
      </c>
      <c r="E61" s="54">
        <v>6765</v>
      </c>
      <c r="F61" s="54">
        <v>2067</v>
      </c>
      <c r="G61" s="54">
        <v>1358.7939553996791</v>
      </c>
      <c r="H61" s="54">
        <v>0</v>
      </c>
      <c r="I61" s="54">
        <v>44541.563955399681</v>
      </c>
    </row>
    <row r="62" spans="1:9" x14ac:dyDescent="0.25">
      <c r="A62" t="s">
        <v>95</v>
      </c>
      <c r="B62" t="s">
        <v>125</v>
      </c>
      <c r="C62" t="s">
        <v>155</v>
      </c>
      <c r="D62" s="54">
        <v>84983.7</v>
      </c>
      <c r="E62" s="54">
        <v>5522</v>
      </c>
      <c r="F62" s="54">
        <v>1689</v>
      </c>
      <c r="G62" s="54">
        <v>3154.7079800517508</v>
      </c>
      <c r="H62" s="54">
        <v>0</v>
      </c>
      <c r="I62" s="54">
        <v>95349.40798005175</v>
      </c>
    </row>
    <row r="63" spans="1:9" x14ac:dyDescent="0.25">
      <c r="A63" t="s">
        <v>96</v>
      </c>
      <c r="B63" t="s">
        <v>126</v>
      </c>
      <c r="C63" t="s">
        <v>156</v>
      </c>
      <c r="D63" s="54">
        <v>95326.99</v>
      </c>
      <c r="E63" s="54">
        <v>7152</v>
      </c>
      <c r="F63" s="54">
        <v>2185</v>
      </c>
      <c r="G63" s="54">
        <v>3556.3135477953811</v>
      </c>
      <c r="H63" s="54">
        <v>0</v>
      </c>
      <c r="I63" s="54">
        <v>108220.30354779538</v>
      </c>
    </row>
    <row r="64" spans="1:9" x14ac:dyDescent="0.25">
      <c r="A64" t="s">
        <v>97</v>
      </c>
      <c r="B64" t="s">
        <v>377</v>
      </c>
      <c r="C64" t="s">
        <v>378</v>
      </c>
      <c r="D64" s="54">
        <v>7171</v>
      </c>
      <c r="E64" s="54">
        <v>0</v>
      </c>
      <c r="F64" s="54">
        <v>0</v>
      </c>
      <c r="G64" s="54">
        <v>0</v>
      </c>
      <c r="H64" s="54">
        <v>0</v>
      </c>
      <c r="I64" s="54">
        <v>7171</v>
      </c>
    </row>
    <row r="65" spans="1:9" x14ac:dyDescent="0.25">
      <c r="A65" t="s">
        <v>98</v>
      </c>
      <c r="B65" t="s">
        <v>379</v>
      </c>
      <c r="C65" t="s">
        <v>380</v>
      </c>
      <c r="D65" s="54">
        <v>2583</v>
      </c>
      <c r="E65" s="54">
        <v>0</v>
      </c>
      <c r="F65" s="54">
        <v>0</v>
      </c>
      <c r="G65" s="54">
        <v>0</v>
      </c>
      <c r="H65" s="54">
        <v>0</v>
      </c>
      <c r="I65" s="54">
        <v>2583</v>
      </c>
    </row>
    <row r="66" spans="1:9" x14ac:dyDescent="0.25">
      <c r="A66" t="s">
        <v>99</v>
      </c>
      <c r="B66" t="s">
        <v>386</v>
      </c>
      <c r="C66" t="s">
        <v>1243</v>
      </c>
      <c r="D66" s="54">
        <v>20092</v>
      </c>
      <c r="E66" s="54">
        <v>0</v>
      </c>
      <c r="F66" s="54">
        <v>0</v>
      </c>
      <c r="G66" s="54">
        <v>0</v>
      </c>
      <c r="H66" s="54">
        <v>0</v>
      </c>
      <c r="I66" s="54">
        <v>20092</v>
      </c>
    </row>
    <row r="67" spans="1:9" x14ac:dyDescent="0.25">
      <c r="A67" t="s">
        <v>100</v>
      </c>
      <c r="B67" t="s">
        <v>388</v>
      </c>
      <c r="C67" t="s">
        <v>1244</v>
      </c>
      <c r="D67" s="54">
        <v>7726</v>
      </c>
      <c r="E67" s="54">
        <v>0</v>
      </c>
      <c r="F67" s="54">
        <v>0</v>
      </c>
      <c r="G67" s="54">
        <v>0</v>
      </c>
      <c r="H67" s="54">
        <v>0</v>
      </c>
      <c r="I67" s="54">
        <v>7726</v>
      </c>
    </row>
    <row r="68" spans="1:9" x14ac:dyDescent="0.25">
      <c r="A68" t="s">
        <v>101</v>
      </c>
      <c r="B68" t="s">
        <v>390</v>
      </c>
      <c r="C68" t="s">
        <v>391</v>
      </c>
      <c r="D68" s="54">
        <v>16677</v>
      </c>
      <c r="E68" s="54">
        <v>0</v>
      </c>
      <c r="F68" s="54">
        <v>0</v>
      </c>
      <c r="G68" s="54">
        <v>0</v>
      </c>
      <c r="H68" s="54">
        <v>0</v>
      </c>
      <c r="I68" s="54">
        <v>16677</v>
      </c>
    </row>
    <row r="69" spans="1:9" x14ac:dyDescent="0.25">
      <c r="A69" t="s">
        <v>102</v>
      </c>
      <c r="C69" t="s">
        <v>1245</v>
      </c>
      <c r="D69" s="54">
        <v>12448</v>
      </c>
      <c r="E69" s="54">
        <v>0</v>
      </c>
      <c r="F69" s="54">
        <v>0</v>
      </c>
      <c r="G69" s="54">
        <v>0</v>
      </c>
      <c r="H69" s="54">
        <v>0</v>
      </c>
      <c r="I69" s="54">
        <v>12448</v>
      </c>
    </row>
    <row r="70" spans="1:9" x14ac:dyDescent="0.25">
      <c r="A70" t="s">
        <v>103</v>
      </c>
      <c r="B70" t="s">
        <v>410</v>
      </c>
      <c r="C70" t="s">
        <v>411</v>
      </c>
      <c r="D70" s="54">
        <v>15099</v>
      </c>
      <c r="E70" s="54">
        <v>0</v>
      </c>
      <c r="F70" s="54">
        <v>0</v>
      </c>
      <c r="G70" s="54">
        <v>0</v>
      </c>
      <c r="H70" s="54">
        <v>0</v>
      </c>
      <c r="I70" s="54">
        <v>15099</v>
      </c>
    </row>
    <row r="71" spans="1:9" x14ac:dyDescent="0.25">
      <c r="A71" t="s">
        <v>104</v>
      </c>
      <c r="B71" t="s">
        <v>1248</v>
      </c>
      <c r="C71" t="s">
        <v>1250</v>
      </c>
      <c r="D71" s="54">
        <v>4149</v>
      </c>
      <c r="E71" s="54">
        <v>3272</v>
      </c>
      <c r="F71" s="54">
        <v>1964</v>
      </c>
      <c r="G71" s="54">
        <v>119.11559687355685</v>
      </c>
      <c r="H71" s="54">
        <v>0</v>
      </c>
      <c r="I71" s="54">
        <v>8538.9655968735569</v>
      </c>
    </row>
    <row r="72" spans="1:9" x14ac:dyDescent="0.25">
      <c r="A72" t="s">
        <v>368</v>
      </c>
      <c r="B72" t="s">
        <v>1247</v>
      </c>
      <c r="C72" t="s">
        <v>1251</v>
      </c>
      <c r="D72" s="54">
        <v>3866</v>
      </c>
      <c r="E72" s="54">
        <v>0</v>
      </c>
      <c r="F72" s="54">
        <v>0</v>
      </c>
      <c r="G72" s="54">
        <v>0</v>
      </c>
      <c r="H72" s="54">
        <v>0</v>
      </c>
      <c r="I72" s="54">
        <v>3865.6</v>
      </c>
    </row>
    <row r="73" spans="1:9" x14ac:dyDescent="0.25">
      <c r="A73" t="s">
        <v>369</v>
      </c>
      <c r="B73" t="s">
        <v>1249</v>
      </c>
      <c r="C73" t="s">
        <v>1254</v>
      </c>
      <c r="D73" s="54">
        <v>1947.72</v>
      </c>
      <c r="E73" s="54">
        <v>4134</v>
      </c>
      <c r="F73" s="54">
        <v>1264</v>
      </c>
      <c r="G73" s="54">
        <v>114.14632003840478</v>
      </c>
      <c r="H73" s="54">
        <v>0</v>
      </c>
      <c r="I73" s="54">
        <v>7459.8663200384044</v>
      </c>
    </row>
    <row r="74" spans="1:9" x14ac:dyDescent="0.25">
      <c r="A74" t="s">
        <v>370</v>
      </c>
      <c r="B74" t="s">
        <v>1247</v>
      </c>
      <c r="C74" t="s">
        <v>1253</v>
      </c>
      <c r="D74" s="54">
        <v>1993</v>
      </c>
      <c r="E74" s="54">
        <v>6664</v>
      </c>
      <c r="F74" s="54">
        <v>1922</v>
      </c>
      <c r="G74" s="54">
        <v>167.585325687536</v>
      </c>
      <c r="H74" s="54">
        <v>0</v>
      </c>
      <c r="I74" s="54">
        <v>8744.5853256875362</v>
      </c>
    </row>
    <row r="75" spans="1:9" x14ac:dyDescent="0.25">
      <c r="C75" s="122" t="s">
        <v>32</v>
      </c>
      <c r="D75" s="127">
        <f>SUM(D10:D74)</f>
        <v>17285683.199999992</v>
      </c>
      <c r="E75" s="127">
        <f>SUM(E10:E74)</f>
        <v>688675</v>
      </c>
      <c r="F75" s="127">
        <f>SUM(F10:F74)</f>
        <v>469418</v>
      </c>
      <c r="G75" s="127">
        <f>SUM(G10:G74)</f>
        <v>603490.73543185741</v>
      </c>
      <c r="H75" s="127">
        <f>SUM(H10:H74)</f>
        <v>2182146</v>
      </c>
      <c r="I75" s="127">
        <f>SUM(I10:I74)</f>
        <v>16913040.38543186</v>
      </c>
    </row>
    <row r="76" spans="1:9" x14ac:dyDescent="0.25">
      <c r="A76" s="126">
        <v>66</v>
      </c>
      <c r="B76" t="s">
        <v>415</v>
      </c>
      <c r="C76" t="s">
        <v>416</v>
      </c>
      <c r="D76" s="54">
        <v>4469</v>
      </c>
      <c r="E76" s="54">
        <v>0</v>
      </c>
      <c r="F76" s="54">
        <v>0</v>
      </c>
      <c r="G76" s="54">
        <v>0</v>
      </c>
      <c r="H76" s="54">
        <v>0</v>
      </c>
      <c r="I76" s="54">
        <v>4469</v>
      </c>
    </row>
    <row r="77" spans="1:9" x14ac:dyDescent="0.25">
      <c r="A77" s="126">
        <v>67</v>
      </c>
      <c r="B77" t="s">
        <v>418</v>
      </c>
      <c r="C77" t="s">
        <v>419</v>
      </c>
      <c r="D77">
        <v>5668</v>
      </c>
      <c r="E77">
        <v>0</v>
      </c>
      <c r="F77">
        <v>0</v>
      </c>
      <c r="G77">
        <v>0</v>
      </c>
      <c r="H77">
        <v>0</v>
      </c>
      <c r="I77">
        <v>5668</v>
      </c>
    </row>
    <row r="78" spans="1:9" x14ac:dyDescent="0.25">
      <c r="A78" s="126">
        <v>68</v>
      </c>
      <c r="B78" t="s">
        <v>421</v>
      </c>
      <c r="C78" t="s">
        <v>422</v>
      </c>
      <c r="D78">
        <v>3250</v>
      </c>
      <c r="E78">
        <v>0</v>
      </c>
      <c r="F78">
        <v>0</v>
      </c>
      <c r="G78">
        <v>0</v>
      </c>
      <c r="H78">
        <v>0</v>
      </c>
      <c r="I78">
        <v>3250</v>
      </c>
    </row>
    <row r="79" spans="1:9" x14ac:dyDescent="0.25">
      <c r="A79" s="126">
        <v>69</v>
      </c>
      <c r="B79" t="s">
        <v>424</v>
      </c>
      <c r="C79" t="s">
        <v>425</v>
      </c>
      <c r="D79">
        <v>3250</v>
      </c>
      <c r="E79">
        <v>0</v>
      </c>
      <c r="F79">
        <v>0</v>
      </c>
      <c r="G79">
        <v>0</v>
      </c>
      <c r="H79">
        <v>0</v>
      </c>
      <c r="I79">
        <v>3250</v>
      </c>
    </row>
    <row r="80" spans="1:9" x14ac:dyDescent="0.25">
      <c r="A80" s="126">
        <v>70</v>
      </c>
      <c r="B80" t="s">
        <v>427</v>
      </c>
      <c r="C80" t="s">
        <v>428</v>
      </c>
      <c r="D80">
        <v>5084</v>
      </c>
      <c r="E80">
        <v>0</v>
      </c>
      <c r="F80">
        <v>0</v>
      </c>
      <c r="G80">
        <v>0</v>
      </c>
      <c r="H80">
        <v>0</v>
      </c>
      <c r="I80">
        <v>5084</v>
      </c>
    </row>
    <row r="81" spans="1:9" x14ac:dyDescent="0.25">
      <c r="A81" s="126">
        <v>71</v>
      </c>
      <c r="B81" t="s">
        <v>430</v>
      </c>
      <c r="C81" t="s">
        <v>431</v>
      </c>
      <c r="D81">
        <v>16200</v>
      </c>
      <c r="E81">
        <v>0</v>
      </c>
      <c r="F81">
        <v>0</v>
      </c>
      <c r="G81">
        <v>0</v>
      </c>
      <c r="H81">
        <v>0</v>
      </c>
      <c r="I81">
        <v>16200</v>
      </c>
    </row>
    <row r="82" spans="1:9" x14ac:dyDescent="0.25">
      <c r="A82" s="126">
        <v>72</v>
      </c>
      <c r="B82" t="s">
        <v>433</v>
      </c>
      <c r="C82" t="s">
        <v>434</v>
      </c>
      <c r="D82">
        <v>5322</v>
      </c>
      <c r="E82">
        <v>0</v>
      </c>
      <c r="F82">
        <v>0</v>
      </c>
      <c r="G82">
        <v>0</v>
      </c>
      <c r="H82">
        <v>0</v>
      </c>
      <c r="I82">
        <v>5322</v>
      </c>
    </row>
    <row r="83" spans="1:9" x14ac:dyDescent="0.25">
      <c r="A83" s="126">
        <v>73</v>
      </c>
      <c r="B83" t="s">
        <v>436</v>
      </c>
      <c r="C83" t="s">
        <v>437</v>
      </c>
      <c r="D83">
        <v>719</v>
      </c>
      <c r="E83">
        <v>0</v>
      </c>
      <c r="F83">
        <v>0</v>
      </c>
      <c r="G83">
        <v>0</v>
      </c>
      <c r="H83">
        <v>0</v>
      </c>
      <c r="I83">
        <v>719</v>
      </c>
    </row>
    <row r="84" spans="1:9" x14ac:dyDescent="0.25">
      <c r="A84" s="126">
        <v>74</v>
      </c>
      <c r="B84" t="s">
        <v>439</v>
      </c>
      <c r="C84" t="s">
        <v>440</v>
      </c>
      <c r="D84">
        <v>7761</v>
      </c>
      <c r="E84">
        <v>0</v>
      </c>
      <c r="F84">
        <v>0</v>
      </c>
      <c r="G84">
        <v>0</v>
      </c>
      <c r="H84">
        <v>0</v>
      </c>
      <c r="I84">
        <v>7761</v>
      </c>
    </row>
    <row r="85" spans="1:9" x14ac:dyDescent="0.25">
      <c r="A85" s="126">
        <v>75</v>
      </c>
      <c r="B85" t="s">
        <v>442</v>
      </c>
      <c r="C85" t="s">
        <v>443</v>
      </c>
      <c r="D85">
        <v>3536</v>
      </c>
      <c r="E85">
        <v>0</v>
      </c>
      <c r="F85">
        <v>0</v>
      </c>
      <c r="G85">
        <v>0</v>
      </c>
      <c r="H85">
        <v>0</v>
      </c>
      <c r="I85">
        <v>3536</v>
      </c>
    </row>
    <row r="86" spans="1:9" x14ac:dyDescent="0.25">
      <c r="A86" s="126">
        <v>76</v>
      </c>
      <c r="B86" t="s">
        <v>445</v>
      </c>
      <c r="C86" t="s">
        <v>446</v>
      </c>
      <c r="D86">
        <v>6567</v>
      </c>
      <c r="E86">
        <v>0</v>
      </c>
      <c r="F86">
        <v>0</v>
      </c>
      <c r="G86">
        <v>0</v>
      </c>
      <c r="H86">
        <v>0</v>
      </c>
      <c r="I86">
        <v>6567</v>
      </c>
    </row>
    <row r="87" spans="1:9" x14ac:dyDescent="0.25">
      <c r="A87" s="126">
        <v>77</v>
      </c>
      <c r="B87" t="s">
        <v>447</v>
      </c>
      <c r="C87" t="s">
        <v>448</v>
      </c>
      <c r="D87">
        <v>1131</v>
      </c>
      <c r="E87">
        <v>0</v>
      </c>
      <c r="F87">
        <v>0</v>
      </c>
      <c r="G87">
        <v>0</v>
      </c>
      <c r="H87">
        <v>0</v>
      </c>
      <c r="I87">
        <v>1131</v>
      </c>
    </row>
    <row r="88" spans="1:9" x14ac:dyDescent="0.25">
      <c r="A88" s="126">
        <v>78</v>
      </c>
      <c r="B88" t="s">
        <v>450</v>
      </c>
      <c r="C88" t="s">
        <v>451</v>
      </c>
      <c r="D88">
        <v>10339</v>
      </c>
      <c r="E88">
        <v>0</v>
      </c>
      <c r="F88">
        <v>0</v>
      </c>
      <c r="G88">
        <v>0</v>
      </c>
      <c r="H88">
        <v>0</v>
      </c>
      <c r="I88">
        <v>10339</v>
      </c>
    </row>
    <row r="89" spans="1:9" x14ac:dyDescent="0.25">
      <c r="A89" s="126">
        <v>79</v>
      </c>
      <c r="B89" t="s">
        <v>453</v>
      </c>
      <c r="C89" t="s">
        <v>454</v>
      </c>
      <c r="D89">
        <v>4073</v>
      </c>
      <c r="E89">
        <v>0</v>
      </c>
      <c r="F89">
        <v>0</v>
      </c>
      <c r="G89">
        <v>0</v>
      </c>
      <c r="H89">
        <v>0</v>
      </c>
      <c r="I89">
        <v>4073</v>
      </c>
    </row>
    <row r="90" spans="1:9" x14ac:dyDescent="0.25">
      <c r="A90" s="126">
        <v>80</v>
      </c>
      <c r="B90" t="s">
        <v>456</v>
      </c>
      <c r="C90" t="s">
        <v>457</v>
      </c>
      <c r="D90">
        <v>3201</v>
      </c>
      <c r="E90">
        <v>0</v>
      </c>
      <c r="F90">
        <v>0</v>
      </c>
      <c r="G90">
        <v>0</v>
      </c>
      <c r="H90">
        <v>0</v>
      </c>
      <c r="I90">
        <v>3201</v>
      </c>
    </row>
    <row r="91" spans="1:9" x14ac:dyDescent="0.25">
      <c r="A91" s="126">
        <v>81</v>
      </c>
      <c r="B91" t="s">
        <v>459</v>
      </c>
      <c r="C91" t="s">
        <v>460</v>
      </c>
      <c r="D91">
        <v>3704</v>
      </c>
      <c r="E91">
        <v>0</v>
      </c>
      <c r="F91">
        <v>0</v>
      </c>
      <c r="G91">
        <v>0</v>
      </c>
      <c r="H91">
        <v>0</v>
      </c>
      <c r="I91">
        <v>3704</v>
      </c>
    </row>
    <row r="92" spans="1:9" x14ac:dyDescent="0.25">
      <c r="A92" s="126">
        <v>82</v>
      </c>
      <c r="B92" t="s">
        <v>462</v>
      </c>
      <c r="C92" t="s">
        <v>463</v>
      </c>
      <c r="D92">
        <v>1512</v>
      </c>
      <c r="E92">
        <v>0</v>
      </c>
      <c r="F92">
        <v>0</v>
      </c>
      <c r="G92">
        <v>0</v>
      </c>
      <c r="H92">
        <v>0</v>
      </c>
      <c r="I92">
        <v>1512</v>
      </c>
    </row>
    <row r="93" spans="1:9" x14ac:dyDescent="0.25">
      <c r="A93" s="126">
        <v>83</v>
      </c>
      <c r="B93" t="s">
        <v>465</v>
      </c>
      <c r="C93" t="s">
        <v>466</v>
      </c>
      <c r="D93">
        <v>7164</v>
      </c>
      <c r="E93">
        <v>0</v>
      </c>
      <c r="F93">
        <v>0</v>
      </c>
      <c r="G93">
        <v>0</v>
      </c>
      <c r="H93">
        <v>0</v>
      </c>
      <c r="I93">
        <v>7164</v>
      </c>
    </row>
    <row r="94" spans="1:9" x14ac:dyDescent="0.25">
      <c r="A94" s="126">
        <v>84</v>
      </c>
      <c r="B94" t="s">
        <v>468</v>
      </c>
      <c r="C94" t="s">
        <v>469</v>
      </c>
      <c r="D94">
        <v>1128</v>
      </c>
      <c r="E94">
        <v>0</v>
      </c>
      <c r="F94">
        <v>0</v>
      </c>
      <c r="G94">
        <v>0</v>
      </c>
      <c r="H94">
        <v>0</v>
      </c>
      <c r="I94">
        <v>1128</v>
      </c>
    </row>
    <row r="95" spans="1:9" x14ac:dyDescent="0.25">
      <c r="A95" s="126">
        <v>85</v>
      </c>
      <c r="B95" t="s">
        <v>471</v>
      </c>
      <c r="C95" t="s">
        <v>472</v>
      </c>
      <c r="D95">
        <v>836</v>
      </c>
      <c r="E95">
        <v>0</v>
      </c>
      <c r="F95">
        <v>0</v>
      </c>
      <c r="G95">
        <v>0</v>
      </c>
      <c r="H95">
        <v>0</v>
      </c>
      <c r="I95">
        <v>836</v>
      </c>
    </row>
    <row r="96" spans="1:9" x14ac:dyDescent="0.25">
      <c r="A96" s="126">
        <v>86</v>
      </c>
      <c r="B96" t="s">
        <v>474</v>
      </c>
      <c r="C96" t="s">
        <v>475</v>
      </c>
      <c r="D96">
        <v>6246</v>
      </c>
      <c r="E96">
        <v>0</v>
      </c>
      <c r="F96">
        <v>0</v>
      </c>
      <c r="G96">
        <v>0</v>
      </c>
      <c r="H96">
        <v>0</v>
      </c>
      <c r="I96">
        <v>6246</v>
      </c>
    </row>
    <row r="97" spans="1:9" x14ac:dyDescent="0.25">
      <c r="A97" s="126">
        <v>87</v>
      </c>
      <c r="B97" t="s">
        <v>477</v>
      </c>
      <c r="C97" t="s">
        <v>478</v>
      </c>
      <c r="D97">
        <v>761</v>
      </c>
      <c r="E97">
        <v>0</v>
      </c>
      <c r="F97">
        <v>0</v>
      </c>
      <c r="G97">
        <v>0</v>
      </c>
      <c r="H97">
        <v>0</v>
      </c>
      <c r="I97">
        <v>761</v>
      </c>
    </row>
    <row r="98" spans="1:9" x14ac:dyDescent="0.25">
      <c r="A98" s="126">
        <v>88</v>
      </c>
      <c r="B98" t="s">
        <v>480</v>
      </c>
      <c r="C98" t="s">
        <v>481</v>
      </c>
      <c r="D98">
        <v>6291</v>
      </c>
      <c r="E98">
        <v>0</v>
      </c>
      <c r="F98">
        <v>0</v>
      </c>
      <c r="G98">
        <v>0</v>
      </c>
      <c r="H98">
        <v>0</v>
      </c>
      <c r="I98">
        <v>6291</v>
      </c>
    </row>
    <row r="99" spans="1:9" x14ac:dyDescent="0.25">
      <c r="A99" s="126">
        <v>89</v>
      </c>
      <c r="B99" t="s">
        <v>131</v>
      </c>
      <c r="C99" t="s">
        <v>483</v>
      </c>
      <c r="D99">
        <v>6320</v>
      </c>
      <c r="E99">
        <v>0</v>
      </c>
      <c r="F99">
        <v>0</v>
      </c>
      <c r="G99">
        <v>0</v>
      </c>
      <c r="H99">
        <v>0</v>
      </c>
      <c r="I99">
        <v>6320</v>
      </c>
    </row>
    <row r="100" spans="1:9" x14ac:dyDescent="0.25">
      <c r="A100" s="126">
        <v>90</v>
      </c>
      <c r="B100" t="s">
        <v>69</v>
      </c>
      <c r="C100" t="s">
        <v>485</v>
      </c>
      <c r="D100">
        <v>6037</v>
      </c>
      <c r="E100">
        <v>0</v>
      </c>
      <c r="F100">
        <v>0</v>
      </c>
      <c r="G100">
        <v>0</v>
      </c>
      <c r="H100">
        <v>0</v>
      </c>
      <c r="I100">
        <v>6037</v>
      </c>
    </row>
    <row r="101" spans="1:9" x14ac:dyDescent="0.25">
      <c r="A101" s="126">
        <v>91</v>
      </c>
      <c r="B101" t="s">
        <v>337</v>
      </c>
      <c r="C101" t="s">
        <v>487</v>
      </c>
      <c r="D101">
        <v>15648</v>
      </c>
      <c r="E101">
        <v>0</v>
      </c>
      <c r="F101">
        <v>0</v>
      </c>
      <c r="G101">
        <v>0</v>
      </c>
      <c r="H101">
        <v>0</v>
      </c>
      <c r="I101">
        <v>15648</v>
      </c>
    </row>
    <row r="102" spans="1:9" x14ac:dyDescent="0.25">
      <c r="A102" s="126">
        <v>92</v>
      </c>
      <c r="B102" t="s">
        <v>132</v>
      </c>
      <c r="C102" t="s">
        <v>489</v>
      </c>
      <c r="D102">
        <v>2636</v>
      </c>
      <c r="E102">
        <v>0</v>
      </c>
      <c r="F102">
        <v>0</v>
      </c>
      <c r="G102">
        <v>0</v>
      </c>
      <c r="H102">
        <v>0</v>
      </c>
      <c r="I102">
        <v>2636</v>
      </c>
    </row>
    <row r="103" spans="1:9" x14ac:dyDescent="0.25">
      <c r="A103" s="126">
        <v>93</v>
      </c>
      <c r="B103" t="s">
        <v>491</v>
      </c>
      <c r="C103" t="s">
        <v>492</v>
      </c>
      <c r="D103">
        <v>2606</v>
      </c>
      <c r="E103">
        <v>0</v>
      </c>
      <c r="F103">
        <v>0</v>
      </c>
      <c r="G103">
        <v>0</v>
      </c>
      <c r="H103">
        <v>0</v>
      </c>
      <c r="I103">
        <v>2606</v>
      </c>
    </row>
    <row r="104" spans="1:9" x14ac:dyDescent="0.25">
      <c r="A104" s="126">
        <v>94</v>
      </c>
      <c r="B104" t="s">
        <v>494</v>
      </c>
      <c r="C104" t="s">
        <v>495</v>
      </c>
      <c r="D104">
        <v>718</v>
      </c>
      <c r="E104">
        <v>0</v>
      </c>
      <c r="F104">
        <v>0</v>
      </c>
      <c r="G104">
        <v>0</v>
      </c>
      <c r="H104">
        <v>0</v>
      </c>
      <c r="I104">
        <v>718</v>
      </c>
    </row>
    <row r="105" spans="1:9" x14ac:dyDescent="0.25">
      <c r="A105" s="126">
        <v>95</v>
      </c>
      <c r="B105" t="s">
        <v>497</v>
      </c>
      <c r="C105" t="s">
        <v>498</v>
      </c>
      <c r="D105">
        <v>484</v>
      </c>
      <c r="E105">
        <v>0</v>
      </c>
      <c r="F105">
        <v>0</v>
      </c>
      <c r="G105">
        <v>0</v>
      </c>
      <c r="H105">
        <v>0</v>
      </c>
      <c r="I105">
        <v>484</v>
      </c>
    </row>
    <row r="106" spans="1:9" x14ac:dyDescent="0.25">
      <c r="A106" s="126">
        <v>96</v>
      </c>
      <c r="B106" t="s">
        <v>500</v>
      </c>
      <c r="C106" t="s">
        <v>501</v>
      </c>
      <c r="D106">
        <v>2132</v>
      </c>
      <c r="E106">
        <v>0</v>
      </c>
      <c r="F106">
        <v>0</v>
      </c>
      <c r="G106">
        <v>0</v>
      </c>
      <c r="H106">
        <v>0</v>
      </c>
      <c r="I106">
        <v>2132</v>
      </c>
    </row>
    <row r="107" spans="1:9" x14ac:dyDescent="0.25">
      <c r="A107" s="126">
        <v>97</v>
      </c>
      <c r="B107" t="s">
        <v>503</v>
      </c>
      <c r="C107" t="s">
        <v>504</v>
      </c>
      <c r="D107">
        <v>587</v>
      </c>
      <c r="E107">
        <v>0</v>
      </c>
      <c r="F107">
        <v>0</v>
      </c>
      <c r="G107">
        <v>0</v>
      </c>
      <c r="H107">
        <v>0</v>
      </c>
      <c r="I107">
        <v>587</v>
      </c>
    </row>
    <row r="108" spans="1:9" x14ac:dyDescent="0.25">
      <c r="A108" s="126">
        <v>98</v>
      </c>
      <c r="B108" t="s">
        <v>506</v>
      </c>
      <c r="C108" t="s">
        <v>507</v>
      </c>
      <c r="D108">
        <v>3058</v>
      </c>
      <c r="E108">
        <v>0</v>
      </c>
      <c r="F108">
        <v>0</v>
      </c>
      <c r="G108">
        <v>0</v>
      </c>
      <c r="H108">
        <v>0</v>
      </c>
      <c r="I108">
        <v>3058</v>
      </c>
    </row>
    <row r="109" spans="1:9" x14ac:dyDescent="0.25">
      <c r="A109" s="126">
        <v>99</v>
      </c>
      <c r="B109" t="s">
        <v>509</v>
      </c>
      <c r="C109" t="s">
        <v>510</v>
      </c>
      <c r="D109">
        <v>1439</v>
      </c>
      <c r="E109">
        <v>0</v>
      </c>
      <c r="F109">
        <v>0</v>
      </c>
      <c r="G109">
        <v>0</v>
      </c>
      <c r="H109">
        <v>0</v>
      </c>
      <c r="I109">
        <v>1439</v>
      </c>
    </row>
    <row r="110" spans="1:9" x14ac:dyDescent="0.25">
      <c r="A110" s="126">
        <v>100</v>
      </c>
      <c r="B110" t="s">
        <v>512</v>
      </c>
      <c r="C110" t="s">
        <v>513</v>
      </c>
      <c r="D110">
        <v>3330</v>
      </c>
      <c r="E110">
        <v>0</v>
      </c>
      <c r="F110">
        <v>0</v>
      </c>
      <c r="G110">
        <v>0</v>
      </c>
      <c r="H110">
        <v>0</v>
      </c>
      <c r="I110">
        <v>3330</v>
      </c>
    </row>
    <row r="111" spans="1:9" x14ac:dyDescent="0.25">
      <c r="A111" s="126">
        <v>101</v>
      </c>
      <c r="B111" t="s">
        <v>515</v>
      </c>
      <c r="C111" t="s">
        <v>516</v>
      </c>
      <c r="D111">
        <v>3733</v>
      </c>
      <c r="E111">
        <v>0</v>
      </c>
      <c r="F111">
        <v>0</v>
      </c>
      <c r="G111">
        <v>0</v>
      </c>
      <c r="H111">
        <v>0</v>
      </c>
      <c r="I111">
        <v>3733</v>
      </c>
    </row>
    <row r="112" spans="1:9" x14ac:dyDescent="0.25">
      <c r="A112" s="126">
        <v>102</v>
      </c>
      <c r="B112" t="s">
        <v>518</v>
      </c>
      <c r="C112" t="s">
        <v>519</v>
      </c>
      <c r="D112">
        <v>1849</v>
      </c>
      <c r="E112">
        <v>0</v>
      </c>
      <c r="F112">
        <v>0</v>
      </c>
      <c r="G112">
        <v>0</v>
      </c>
      <c r="H112">
        <v>0</v>
      </c>
      <c r="I112">
        <v>1849</v>
      </c>
    </row>
    <row r="113" spans="1:9" x14ac:dyDescent="0.25">
      <c r="A113" s="126">
        <v>103</v>
      </c>
      <c r="B113" t="s">
        <v>521</v>
      </c>
      <c r="C113" t="s">
        <v>522</v>
      </c>
      <c r="D113">
        <v>1132</v>
      </c>
      <c r="E113">
        <v>0</v>
      </c>
      <c r="F113">
        <v>0</v>
      </c>
      <c r="G113">
        <v>0</v>
      </c>
      <c r="H113">
        <v>0</v>
      </c>
      <c r="I113">
        <v>1132</v>
      </c>
    </row>
    <row r="114" spans="1:9" x14ac:dyDescent="0.25">
      <c r="A114" s="126">
        <v>104</v>
      </c>
      <c r="B114" t="s">
        <v>524</v>
      </c>
      <c r="C114" t="s">
        <v>525</v>
      </c>
      <c r="D114">
        <v>2130</v>
      </c>
      <c r="E114">
        <v>0</v>
      </c>
      <c r="F114">
        <v>0</v>
      </c>
      <c r="G114">
        <v>0</v>
      </c>
      <c r="H114">
        <v>0</v>
      </c>
      <c r="I114">
        <v>2130</v>
      </c>
    </row>
    <row r="115" spans="1:9" x14ac:dyDescent="0.25">
      <c r="A115" s="126">
        <v>105</v>
      </c>
      <c r="B115" t="s">
        <v>527</v>
      </c>
      <c r="C115" t="s">
        <v>528</v>
      </c>
      <c r="D115">
        <v>1180</v>
      </c>
      <c r="E115">
        <v>0</v>
      </c>
      <c r="F115">
        <v>0</v>
      </c>
      <c r="G115">
        <v>0</v>
      </c>
      <c r="H115">
        <v>0</v>
      </c>
      <c r="I115">
        <v>1180</v>
      </c>
    </row>
    <row r="116" spans="1:9" x14ac:dyDescent="0.25">
      <c r="A116" s="126">
        <v>106</v>
      </c>
      <c r="B116" t="s">
        <v>530</v>
      </c>
      <c r="C116" t="s">
        <v>531</v>
      </c>
      <c r="D116">
        <v>1442</v>
      </c>
      <c r="E116">
        <v>0</v>
      </c>
      <c r="F116">
        <v>0</v>
      </c>
      <c r="G116">
        <v>0</v>
      </c>
      <c r="H116">
        <v>0</v>
      </c>
      <c r="I116">
        <v>1442</v>
      </c>
    </row>
    <row r="117" spans="1:9" x14ac:dyDescent="0.25">
      <c r="A117" s="126">
        <v>107</v>
      </c>
      <c r="B117" t="s">
        <v>533</v>
      </c>
      <c r="C117" t="s">
        <v>275</v>
      </c>
      <c r="D117">
        <v>3846</v>
      </c>
      <c r="E117">
        <v>0</v>
      </c>
      <c r="F117">
        <v>0</v>
      </c>
      <c r="G117">
        <v>0</v>
      </c>
      <c r="H117">
        <v>0</v>
      </c>
      <c r="I117">
        <v>3846</v>
      </c>
    </row>
    <row r="118" spans="1:9" x14ac:dyDescent="0.25">
      <c r="A118" s="126">
        <v>108</v>
      </c>
      <c r="B118" t="s">
        <v>535</v>
      </c>
      <c r="C118" t="s">
        <v>536</v>
      </c>
      <c r="D118">
        <v>5322</v>
      </c>
      <c r="E118">
        <v>0</v>
      </c>
      <c r="F118">
        <v>0</v>
      </c>
      <c r="G118">
        <v>0</v>
      </c>
      <c r="H118">
        <v>0</v>
      </c>
      <c r="I118">
        <v>5322</v>
      </c>
    </row>
    <row r="119" spans="1:9" x14ac:dyDescent="0.25">
      <c r="A119" s="126">
        <v>109</v>
      </c>
      <c r="B119" t="s">
        <v>538</v>
      </c>
      <c r="C119" t="s">
        <v>539</v>
      </c>
      <c r="D119">
        <v>3773</v>
      </c>
      <c r="E119">
        <v>0</v>
      </c>
      <c r="F119">
        <v>0</v>
      </c>
      <c r="G119">
        <v>0</v>
      </c>
      <c r="H119">
        <v>0</v>
      </c>
      <c r="I119">
        <v>3773</v>
      </c>
    </row>
    <row r="120" spans="1:9" x14ac:dyDescent="0.25">
      <c r="A120" s="126">
        <v>110</v>
      </c>
      <c r="B120" t="s">
        <v>541</v>
      </c>
      <c r="C120" t="s">
        <v>542</v>
      </c>
      <c r="D120">
        <v>405</v>
      </c>
      <c r="E120">
        <v>0</v>
      </c>
      <c r="F120">
        <v>0</v>
      </c>
      <c r="G120">
        <v>0</v>
      </c>
      <c r="H120">
        <v>0</v>
      </c>
      <c r="I120">
        <v>405</v>
      </c>
    </row>
    <row r="121" spans="1:9" x14ac:dyDescent="0.25">
      <c r="A121" s="126">
        <v>111</v>
      </c>
      <c r="B121" t="s">
        <v>544</v>
      </c>
      <c r="C121" t="s">
        <v>545</v>
      </c>
      <c r="D121">
        <v>754</v>
      </c>
      <c r="E121">
        <v>0</v>
      </c>
      <c r="F121">
        <v>0</v>
      </c>
      <c r="G121">
        <v>0</v>
      </c>
      <c r="H121">
        <v>0</v>
      </c>
      <c r="I121">
        <v>754</v>
      </c>
    </row>
    <row r="122" spans="1:9" x14ac:dyDescent="0.25">
      <c r="A122" s="126">
        <v>112</v>
      </c>
      <c r="B122" t="s">
        <v>547</v>
      </c>
      <c r="C122" t="s">
        <v>548</v>
      </c>
      <c r="D122">
        <v>2182</v>
      </c>
      <c r="E122">
        <v>0</v>
      </c>
      <c r="F122">
        <v>0</v>
      </c>
      <c r="G122">
        <v>0</v>
      </c>
      <c r="H122">
        <v>0</v>
      </c>
      <c r="I122">
        <v>2182</v>
      </c>
    </row>
    <row r="123" spans="1:9" x14ac:dyDescent="0.25">
      <c r="A123" s="126">
        <v>113</v>
      </c>
      <c r="B123" t="s">
        <v>550</v>
      </c>
      <c r="C123" t="s">
        <v>150</v>
      </c>
      <c r="D123">
        <v>2262</v>
      </c>
      <c r="E123">
        <v>0</v>
      </c>
      <c r="F123">
        <v>0</v>
      </c>
      <c r="G123">
        <v>0</v>
      </c>
      <c r="H123">
        <v>0</v>
      </c>
      <c r="I123">
        <v>2262</v>
      </c>
    </row>
    <row r="124" spans="1:9" x14ac:dyDescent="0.25">
      <c r="A124" s="126">
        <v>114</v>
      </c>
      <c r="B124" t="s">
        <v>552</v>
      </c>
      <c r="C124" t="s">
        <v>553</v>
      </c>
      <c r="D124">
        <v>4048</v>
      </c>
      <c r="E124">
        <v>0</v>
      </c>
      <c r="F124">
        <v>0</v>
      </c>
      <c r="G124">
        <v>0</v>
      </c>
      <c r="H124">
        <v>0</v>
      </c>
      <c r="I124">
        <v>4048</v>
      </c>
    </row>
    <row r="125" spans="1:9" x14ac:dyDescent="0.25">
      <c r="A125" s="126">
        <v>115</v>
      </c>
      <c r="B125" t="s">
        <v>555</v>
      </c>
      <c r="C125" t="s">
        <v>556</v>
      </c>
      <c r="D125">
        <v>1103</v>
      </c>
      <c r="E125">
        <v>0</v>
      </c>
      <c r="F125">
        <v>0</v>
      </c>
      <c r="G125">
        <v>0</v>
      </c>
      <c r="H125">
        <v>0</v>
      </c>
      <c r="I125">
        <v>1103</v>
      </c>
    </row>
    <row r="126" spans="1:9" x14ac:dyDescent="0.25">
      <c r="A126" s="126">
        <v>116</v>
      </c>
      <c r="B126" t="s">
        <v>558</v>
      </c>
      <c r="C126" t="s">
        <v>559</v>
      </c>
      <c r="D126">
        <v>2789</v>
      </c>
      <c r="E126">
        <v>0</v>
      </c>
      <c r="F126">
        <v>0</v>
      </c>
      <c r="G126">
        <v>0</v>
      </c>
      <c r="H126">
        <v>0</v>
      </c>
      <c r="I126">
        <v>2789</v>
      </c>
    </row>
    <row r="127" spans="1:9" x14ac:dyDescent="0.25">
      <c r="A127" s="126">
        <v>117</v>
      </c>
      <c r="B127" t="s">
        <v>561</v>
      </c>
      <c r="C127" t="s">
        <v>562</v>
      </c>
      <c r="D127">
        <v>3213</v>
      </c>
      <c r="E127">
        <v>0</v>
      </c>
      <c r="F127">
        <v>0</v>
      </c>
      <c r="G127">
        <v>0</v>
      </c>
      <c r="H127">
        <v>0</v>
      </c>
      <c r="I127">
        <v>3213</v>
      </c>
    </row>
    <row r="128" spans="1:9" x14ac:dyDescent="0.25">
      <c r="A128" s="126">
        <v>118</v>
      </c>
      <c r="B128" t="s">
        <v>564</v>
      </c>
      <c r="C128" t="s">
        <v>565</v>
      </c>
      <c r="D128">
        <v>332</v>
      </c>
      <c r="E128">
        <v>0</v>
      </c>
      <c r="F128">
        <v>0</v>
      </c>
      <c r="G128">
        <v>0</v>
      </c>
      <c r="H128">
        <v>0</v>
      </c>
      <c r="I128">
        <v>332</v>
      </c>
    </row>
    <row r="129" spans="1:9" x14ac:dyDescent="0.25">
      <c r="A129" s="126">
        <v>119</v>
      </c>
      <c r="B129" t="s">
        <v>567</v>
      </c>
      <c r="C129" t="s">
        <v>568</v>
      </c>
      <c r="D129">
        <v>1504</v>
      </c>
      <c r="E129">
        <v>0</v>
      </c>
      <c r="F129">
        <v>0</v>
      </c>
      <c r="G129">
        <v>0</v>
      </c>
      <c r="H129">
        <v>0</v>
      </c>
      <c r="I129">
        <v>1504</v>
      </c>
    </row>
    <row r="130" spans="1:9" x14ac:dyDescent="0.25">
      <c r="A130" s="126">
        <v>120</v>
      </c>
      <c r="B130" t="s">
        <v>570</v>
      </c>
      <c r="C130" t="s">
        <v>571</v>
      </c>
      <c r="D130">
        <v>4048</v>
      </c>
      <c r="E130">
        <v>0</v>
      </c>
      <c r="F130">
        <v>0</v>
      </c>
      <c r="G130">
        <v>0</v>
      </c>
      <c r="H130">
        <v>0</v>
      </c>
      <c r="I130">
        <v>4048</v>
      </c>
    </row>
    <row r="131" spans="1:9" x14ac:dyDescent="0.25">
      <c r="A131" s="126">
        <v>121</v>
      </c>
      <c r="B131" t="s">
        <v>573</v>
      </c>
      <c r="C131" t="s">
        <v>574</v>
      </c>
      <c r="D131">
        <v>1538</v>
      </c>
      <c r="E131">
        <v>0</v>
      </c>
      <c r="F131">
        <v>0</v>
      </c>
      <c r="G131">
        <v>0</v>
      </c>
      <c r="H131">
        <v>0</v>
      </c>
      <c r="I131">
        <v>1538</v>
      </c>
    </row>
    <row r="132" spans="1:9" x14ac:dyDescent="0.25">
      <c r="A132" s="126">
        <v>122</v>
      </c>
      <c r="B132" t="s">
        <v>576</v>
      </c>
      <c r="C132" t="s">
        <v>577</v>
      </c>
      <c r="D132">
        <v>2782</v>
      </c>
      <c r="E132">
        <v>0</v>
      </c>
      <c r="F132">
        <v>0</v>
      </c>
      <c r="G132">
        <v>0</v>
      </c>
      <c r="H132">
        <v>0</v>
      </c>
      <c r="I132">
        <v>2782</v>
      </c>
    </row>
    <row r="133" spans="1:9" x14ac:dyDescent="0.25">
      <c r="A133" s="126">
        <v>123</v>
      </c>
      <c r="B133" t="s">
        <v>579</v>
      </c>
      <c r="C133" t="s">
        <v>378</v>
      </c>
      <c r="D133">
        <v>660</v>
      </c>
      <c r="E133">
        <v>0</v>
      </c>
      <c r="F133">
        <v>0</v>
      </c>
      <c r="G133">
        <v>0</v>
      </c>
      <c r="H133">
        <v>0</v>
      </c>
      <c r="I133">
        <v>660</v>
      </c>
    </row>
    <row r="134" spans="1:9" x14ac:dyDescent="0.25">
      <c r="A134" s="126">
        <v>124</v>
      </c>
      <c r="B134" t="s">
        <v>581</v>
      </c>
      <c r="C134" t="s">
        <v>582</v>
      </c>
      <c r="D134">
        <v>1449</v>
      </c>
      <c r="E134">
        <v>0</v>
      </c>
      <c r="F134">
        <v>0</v>
      </c>
      <c r="G134">
        <v>0</v>
      </c>
      <c r="H134">
        <v>0</v>
      </c>
      <c r="I134">
        <v>1449</v>
      </c>
    </row>
    <row r="135" spans="1:9" x14ac:dyDescent="0.25">
      <c r="A135" s="126">
        <v>125</v>
      </c>
      <c r="B135" t="s">
        <v>584</v>
      </c>
      <c r="C135" t="s">
        <v>585</v>
      </c>
      <c r="D135">
        <v>1474</v>
      </c>
      <c r="E135">
        <v>0</v>
      </c>
      <c r="F135">
        <v>0</v>
      </c>
      <c r="G135">
        <v>0</v>
      </c>
      <c r="H135">
        <v>0</v>
      </c>
      <c r="I135">
        <v>1474</v>
      </c>
    </row>
    <row r="136" spans="1:9" x14ac:dyDescent="0.25">
      <c r="A136" s="126">
        <v>126</v>
      </c>
      <c r="B136" t="s">
        <v>587</v>
      </c>
      <c r="C136" t="s">
        <v>588</v>
      </c>
      <c r="D136">
        <v>937</v>
      </c>
      <c r="E136">
        <v>0</v>
      </c>
      <c r="F136">
        <v>0</v>
      </c>
      <c r="G136">
        <v>0</v>
      </c>
      <c r="H136">
        <v>0</v>
      </c>
      <c r="I136">
        <v>937</v>
      </c>
    </row>
    <row r="137" spans="1:9" x14ac:dyDescent="0.25">
      <c r="A137" s="126">
        <v>127</v>
      </c>
      <c r="B137" t="s">
        <v>590</v>
      </c>
      <c r="C137" t="s">
        <v>591</v>
      </c>
      <c r="D137">
        <v>2994</v>
      </c>
      <c r="E137">
        <v>0</v>
      </c>
      <c r="F137">
        <v>0</v>
      </c>
      <c r="G137">
        <v>0</v>
      </c>
      <c r="H137">
        <v>0</v>
      </c>
      <c r="I137">
        <v>2994</v>
      </c>
    </row>
    <row r="138" spans="1:9" x14ac:dyDescent="0.25">
      <c r="A138" s="126">
        <v>128</v>
      </c>
      <c r="B138" t="s">
        <v>593</v>
      </c>
      <c r="C138" t="s">
        <v>594</v>
      </c>
      <c r="D138">
        <v>1165</v>
      </c>
      <c r="E138">
        <v>0</v>
      </c>
      <c r="F138">
        <v>0</v>
      </c>
      <c r="G138">
        <v>0</v>
      </c>
      <c r="H138">
        <v>0</v>
      </c>
      <c r="I138">
        <v>1165</v>
      </c>
    </row>
    <row r="139" spans="1:9" x14ac:dyDescent="0.25">
      <c r="A139" s="126">
        <v>129</v>
      </c>
      <c r="B139" t="s">
        <v>596</v>
      </c>
      <c r="C139" t="s">
        <v>597</v>
      </c>
      <c r="D139">
        <v>1854</v>
      </c>
      <c r="E139">
        <v>0</v>
      </c>
      <c r="F139">
        <v>0</v>
      </c>
      <c r="G139">
        <v>0</v>
      </c>
      <c r="H139">
        <v>0</v>
      </c>
      <c r="I139">
        <v>1854</v>
      </c>
    </row>
    <row r="140" spans="1:9" x14ac:dyDescent="0.25">
      <c r="A140" s="126">
        <v>130</v>
      </c>
      <c r="B140" t="s">
        <v>599</v>
      </c>
      <c r="C140" t="s">
        <v>600</v>
      </c>
      <c r="D140">
        <v>5548</v>
      </c>
      <c r="E140">
        <v>0</v>
      </c>
      <c r="F140">
        <v>0</v>
      </c>
      <c r="G140">
        <v>0</v>
      </c>
      <c r="H140">
        <v>0</v>
      </c>
      <c r="I140">
        <v>5548</v>
      </c>
    </row>
    <row r="141" spans="1:9" x14ac:dyDescent="0.25">
      <c r="A141" s="126">
        <v>131</v>
      </c>
      <c r="B141" t="s">
        <v>602</v>
      </c>
      <c r="C141" t="s">
        <v>603</v>
      </c>
      <c r="D141">
        <v>21358</v>
      </c>
      <c r="E141">
        <v>0</v>
      </c>
      <c r="F141">
        <v>0</v>
      </c>
      <c r="G141">
        <v>0</v>
      </c>
      <c r="H141">
        <v>0</v>
      </c>
      <c r="I141">
        <v>21358</v>
      </c>
    </row>
    <row r="142" spans="1:9" x14ac:dyDescent="0.25">
      <c r="A142" s="126">
        <v>132</v>
      </c>
      <c r="B142" t="s">
        <v>605</v>
      </c>
      <c r="C142" t="s">
        <v>507</v>
      </c>
      <c r="D142">
        <v>4120</v>
      </c>
      <c r="E142">
        <v>0</v>
      </c>
      <c r="F142">
        <v>0</v>
      </c>
      <c r="G142">
        <v>0</v>
      </c>
      <c r="H142">
        <v>0</v>
      </c>
      <c r="I142">
        <v>4120</v>
      </c>
    </row>
    <row r="143" spans="1:9" x14ac:dyDescent="0.25">
      <c r="A143" s="126">
        <v>133</v>
      </c>
      <c r="B143" t="s">
        <v>607</v>
      </c>
      <c r="C143" t="s">
        <v>608</v>
      </c>
      <c r="D143">
        <v>13625</v>
      </c>
      <c r="E143">
        <v>0</v>
      </c>
      <c r="F143">
        <v>0</v>
      </c>
      <c r="G143">
        <v>0</v>
      </c>
      <c r="H143">
        <v>0</v>
      </c>
      <c r="I143">
        <v>13625</v>
      </c>
    </row>
    <row r="144" spans="1:9" x14ac:dyDescent="0.25">
      <c r="A144" s="126">
        <v>134</v>
      </c>
      <c r="B144" t="s">
        <v>610</v>
      </c>
      <c r="C144" t="s">
        <v>611</v>
      </c>
      <c r="D144">
        <v>1847</v>
      </c>
      <c r="E144">
        <v>0</v>
      </c>
      <c r="F144">
        <v>0</v>
      </c>
      <c r="G144">
        <v>0</v>
      </c>
      <c r="H144">
        <v>0</v>
      </c>
      <c r="I144">
        <v>1847</v>
      </c>
    </row>
    <row r="145" spans="1:9" x14ac:dyDescent="0.25">
      <c r="A145" s="126">
        <v>135</v>
      </c>
      <c r="B145" t="s">
        <v>613</v>
      </c>
      <c r="C145" t="s">
        <v>614</v>
      </c>
      <c r="D145">
        <v>775</v>
      </c>
      <c r="E145">
        <v>0</v>
      </c>
      <c r="F145">
        <v>0</v>
      </c>
      <c r="G145">
        <v>0</v>
      </c>
      <c r="H145">
        <v>0</v>
      </c>
      <c r="I145">
        <v>775</v>
      </c>
    </row>
    <row r="146" spans="1:9" x14ac:dyDescent="0.25">
      <c r="A146" s="126">
        <v>136</v>
      </c>
      <c r="B146" t="s">
        <v>616</v>
      </c>
      <c r="C146" t="s">
        <v>539</v>
      </c>
      <c r="D146">
        <v>2011</v>
      </c>
      <c r="E146">
        <v>0</v>
      </c>
      <c r="F146">
        <v>0</v>
      </c>
      <c r="G146">
        <v>0</v>
      </c>
      <c r="H146">
        <v>0</v>
      </c>
      <c r="I146">
        <v>2011</v>
      </c>
    </row>
    <row r="147" spans="1:9" x14ac:dyDescent="0.25">
      <c r="A147" s="126">
        <v>137</v>
      </c>
      <c r="B147" t="s">
        <v>618</v>
      </c>
      <c r="C147" t="s">
        <v>619</v>
      </c>
      <c r="D147">
        <v>3563</v>
      </c>
      <c r="E147">
        <v>0</v>
      </c>
      <c r="F147">
        <v>0</v>
      </c>
      <c r="G147">
        <v>0</v>
      </c>
      <c r="H147">
        <v>0</v>
      </c>
      <c r="I147">
        <v>3563</v>
      </c>
    </row>
    <row r="148" spans="1:9" x14ac:dyDescent="0.25">
      <c r="A148" s="126">
        <v>138</v>
      </c>
      <c r="B148" t="s">
        <v>621</v>
      </c>
      <c r="C148" t="s">
        <v>622</v>
      </c>
      <c r="D148">
        <v>1978</v>
      </c>
      <c r="E148">
        <v>0</v>
      </c>
      <c r="F148">
        <v>0</v>
      </c>
      <c r="G148">
        <v>0</v>
      </c>
      <c r="H148">
        <v>0</v>
      </c>
      <c r="I148">
        <v>1978</v>
      </c>
    </row>
    <row r="149" spans="1:9" x14ac:dyDescent="0.25">
      <c r="A149" s="126">
        <v>139</v>
      </c>
      <c r="B149" t="s">
        <v>624</v>
      </c>
      <c r="C149" t="s">
        <v>625</v>
      </c>
      <c r="D149">
        <v>2456</v>
      </c>
      <c r="E149">
        <v>0</v>
      </c>
      <c r="F149">
        <v>0</v>
      </c>
      <c r="G149">
        <v>0</v>
      </c>
      <c r="H149">
        <v>0</v>
      </c>
      <c r="I149">
        <v>2456</v>
      </c>
    </row>
    <row r="150" spans="1:9" x14ac:dyDescent="0.25">
      <c r="A150" s="126">
        <v>140</v>
      </c>
      <c r="B150" t="s">
        <v>627</v>
      </c>
      <c r="C150" t="s">
        <v>628</v>
      </c>
      <c r="D150">
        <v>1856</v>
      </c>
      <c r="E150">
        <v>0</v>
      </c>
      <c r="F150">
        <v>0</v>
      </c>
      <c r="G150">
        <v>0</v>
      </c>
      <c r="H150">
        <v>0</v>
      </c>
      <c r="I150">
        <v>1856</v>
      </c>
    </row>
    <row r="151" spans="1:9" x14ac:dyDescent="0.25">
      <c r="A151" s="126">
        <v>141</v>
      </c>
      <c r="B151" t="s">
        <v>630</v>
      </c>
      <c r="C151" t="s">
        <v>631</v>
      </c>
      <c r="D151">
        <v>1472</v>
      </c>
      <c r="E151">
        <v>0</v>
      </c>
      <c r="F151">
        <v>0</v>
      </c>
      <c r="G151">
        <v>0</v>
      </c>
      <c r="H151">
        <v>0</v>
      </c>
      <c r="I151">
        <v>1472</v>
      </c>
    </row>
    <row r="152" spans="1:9" x14ac:dyDescent="0.25">
      <c r="A152" s="126">
        <v>142</v>
      </c>
      <c r="B152" t="s">
        <v>633</v>
      </c>
      <c r="C152" t="s">
        <v>634</v>
      </c>
      <c r="D152">
        <v>627</v>
      </c>
      <c r="E152">
        <v>0</v>
      </c>
      <c r="F152">
        <v>0</v>
      </c>
      <c r="G152">
        <v>0</v>
      </c>
      <c r="H152">
        <v>0</v>
      </c>
      <c r="I152">
        <v>627</v>
      </c>
    </row>
    <row r="153" spans="1:9" x14ac:dyDescent="0.25">
      <c r="A153" s="126">
        <v>143</v>
      </c>
      <c r="B153" t="s">
        <v>636</v>
      </c>
      <c r="C153" t="s">
        <v>637</v>
      </c>
      <c r="D153">
        <v>1214</v>
      </c>
      <c r="E153">
        <v>0</v>
      </c>
      <c r="F153">
        <v>0</v>
      </c>
      <c r="G153">
        <v>0</v>
      </c>
      <c r="H153">
        <v>0</v>
      </c>
      <c r="I153">
        <v>1214</v>
      </c>
    </row>
    <row r="154" spans="1:9" x14ac:dyDescent="0.25">
      <c r="A154" s="126">
        <v>144</v>
      </c>
      <c r="B154" t="s">
        <v>639</v>
      </c>
      <c r="C154" t="s">
        <v>640</v>
      </c>
      <c r="D154">
        <v>3498</v>
      </c>
      <c r="E154">
        <v>0</v>
      </c>
      <c r="F154">
        <v>0</v>
      </c>
      <c r="G154">
        <v>0</v>
      </c>
      <c r="H154">
        <v>0</v>
      </c>
      <c r="I154">
        <v>3498</v>
      </c>
    </row>
    <row r="155" spans="1:9" x14ac:dyDescent="0.25">
      <c r="A155" s="126">
        <v>145</v>
      </c>
      <c r="B155" t="s">
        <v>642</v>
      </c>
      <c r="C155" t="s">
        <v>22</v>
      </c>
      <c r="D155">
        <v>2632</v>
      </c>
      <c r="E155">
        <v>0</v>
      </c>
      <c r="F155">
        <v>0</v>
      </c>
      <c r="G155">
        <v>0</v>
      </c>
      <c r="H155">
        <v>0</v>
      </c>
      <c r="I155">
        <v>2632</v>
      </c>
    </row>
    <row r="156" spans="1:9" x14ac:dyDescent="0.25">
      <c r="A156" s="126">
        <v>146</v>
      </c>
      <c r="B156" t="s">
        <v>644</v>
      </c>
      <c r="C156" t="s">
        <v>645</v>
      </c>
      <c r="D156">
        <v>718</v>
      </c>
      <c r="E156">
        <v>0</v>
      </c>
      <c r="F156">
        <v>0</v>
      </c>
      <c r="G156">
        <v>0</v>
      </c>
      <c r="H156">
        <v>0</v>
      </c>
      <c r="I156">
        <v>718</v>
      </c>
    </row>
    <row r="157" spans="1:9" x14ac:dyDescent="0.25">
      <c r="A157" s="126">
        <v>147</v>
      </c>
      <c r="B157" t="s">
        <v>647</v>
      </c>
      <c r="C157" t="s">
        <v>640</v>
      </c>
      <c r="D157">
        <v>4377</v>
      </c>
      <c r="E157">
        <v>0</v>
      </c>
      <c r="F157">
        <v>0</v>
      </c>
      <c r="G157">
        <v>0</v>
      </c>
      <c r="H157">
        <v>0</v>
      </c>
      <c r="I157">
        <v>4377</v>
      </c>
    </row>
    <row r="158" spans="1:9" x14ac:dyDescent="0.25">
      <c r="A158" s="126">
        <v>148</v>
      </c>
      <c r="B158" t="s">
        <v>649</v>
      </c>
      <c r="C158" t="s">
        <v>650</v>
      </c>
      <c r="D158">
        <v>721</v>
      </c>
      <c r="E158">
        <v>0</v>
      </c>
      <c r="F158">
        <v>0</v>
      </c>
      <c r="G158">
        <v>0</v>
      </c>
      <c r="H158">
        <v>0</v>
      </c>
      <c r="I158">
        <v>721</v>
      </c>
    </row>
    <row r="159" spans="1:9" x14ac:dyDescent="0.25">
      <c r="A159" s="126">
        <v>149</v>
      </c>
      <c r="B159" t="s">
        <v>652</v>
      </c>
      <c r="C159" t="s">
        <v>653</v>
      </c>
      <c r="D159">
        <v>1002</v>
      </c>
      <c r="E159">
        <v>0</v>
      </c>
      <c r="F159">
        <v>0</v>
      </c>
      <c r="G159">
        <v>0</v>
      </c>
      <c r="H159">
        <v>0</v>
      </c>
      <c r="I159">
        <v>1002</v>
      </c>
    </row>
    <row r="160" spans="1:9" x14ac:dyDescent="0.25">
      <c r="A160" s="126">
        <v>150</v>
      </c>
      <c r="B160" t="s">
        <v>655</v>
      </c>
      <c r="C160" t="s">
        <v>656</v>
      </c>
      <c r="D160">
        <v>660</v>
      </c>
      <c r="E160">
        <v>0</v>
      </c>
      <c r="F160">
        <v>0</v>
      </c>
      <c r="G160">
        <v>0</v>
      </c>
      <c r="H160">
        <v>0</v>
      </c>
      <c r="I160">
        <v>660</v>
      </c>
    </row>
    <row r="161" spans="1:9" x14ac:dyDescent="0.25">
      <c r="A161" s="126">
        <v>151</v>
      </c>
      <c r="B161" t="s">
        <v>658</v>
      </c>
      <c r="C161" t="s">
        <v>659</v>
      </c>
      <c r="D161">
        <v>2631</v>
      </c>
      <c r="E161">
        <v>0</v>
      </c>
      <c r="F161">
        <v>0</v>
      </c>
      <c r="G161">
        <v>0</v>
      </c>
      <c r="H161">
        <v>0</v>
      </c>
      <c r="I161">
        <v>2631</v>
      </c>
    </row>
    <row r="162" spans="1:9" x14ac:dyDescent="0.25">
      <c r="A162" s="126">
        <v>152</v>
      </c>
      <c r="B162" t="s">
        <v>661</v>
      </c>
      <c r="C162" t="s">
        <v>662</v>
      </c>
      <c r="D162">
        <v>6451</v>
      </c>
      <c r="E162">
        <v>0</v>
      </c>
      <c r="F162">
        <v>0</v>
      </c>
      <c r="G162">
        <v>0</v>
      </c>
      <c r="H162">
        <v>0</v>
      </c>
      <c r="I162">
        <v>6451</v>
      </c>
    </row>
    <row r="163" spans="1:9" x14ac:dyDescent="0.25">
      <c r="A163" s="126">
        <v>153</v>
      </c>
      <c r="B163" t="s">
        <v>664</v>
      </c>
      <c r="C163" t="s">
        <v>665</v>
      </c>
      <c r="D163">
        <v>376</v>
      </c>
      <c r="E163">
        <v>0</v>
      </c>
      <c r="F163">
        <v>0</v>
      </c>
      <c r="G163">
        <v>0</v>
      </c>
      <c r="H163">
        <v>0</v>
      </c>
      <c r="I163">
        <v>376</v>
      </c>
    </row>
    <row r="164" spans="1:9" x14ac:dyDescent="0.25">
      <c r="A164" s="126">
        <v>154</v>
      </c>
      <c r="B164" t="s">
        <v>647</v>
      </c>
      <c r="C164" t="s">
        <v>667</v>
      </c>
      <c r="D164">
        <v>1047</v>
      </c>
      <c r="E164">
        <v>0</v>
      </c>
      <c r="F164">
        <v>0</v>
      </c>
      <c r="G164">
        <v>0</v>
      </c>
      <c r="H164">
        <v>0</v>
      </c>
      <c r="I164">
        <v>1047</v>
      </c>
    </row>
    <row r="165" spans="1:9" x14ac:dyDescent="0.25">
      <c r="A165" s="126">
        <v>155</v>
      </c>
      <c r="B165" t="s">
        <v>669</v>
      </c>
      <c r="C165" t="s">
        <v>670</v>
      </c>
      <c r="D165">
        <v>1699</v>
      </c>
      <c r="E165">
        <v>0</v>
      </c>
      <c r="F165">
        <v>0</v>
      </c>
      <c r="G165">
        <v>0</v>
      </c>
      <c r="H165">
        <v>0</v>
      </c>
      <c r="I165">
        <v>1699</v>
      </c>
    </row>
    <row r="166" spans="1:9" x14ac:dyDescent="0.25">
      <c r="A166" s="126">
        <v>156</v>
      </c>
      <c r="B166" t="s">
        <v>672</v>
      </c>
      <c r="C166" t="s">
        <v>673</v>
      </c>
      <c r="D166">
        <v>2000</v>
      </c>
      <c r="E166">
        <v>0</v>
      </c>
      <c r="F166">
        <v>0</v>
      </c>
      <c r="G166">
        <v>0</v>
      </c>
      <c r="H166">
        <v>0</v>
      </c>
      <c r="I166">
        <v>2000</v>
      </c>
    </row>
    <row r="167" spans="1:9" x14ac:dyDescent="0.25">
      <c r="A167" s="126">
        <v>157</v>
      </c>
      <c r="B167" t="s">
        <v>675</v>
      </c>
      <c r="C167" t="s">
        <v>676</v>
      </c>
      <c r="D167">
        <v>1131</v>
      </c>
      <c r="E167">
        <v>0</v>
      </c>
      <c r="F167">
        <v>0</v>
      </c>
      <c r="G167">
        <v>0</v>
      </c>
      <c r="H167">
        <v>0</v>
      </c>
      <c r="I167">
        <v>1131</v>
      </c>
    </row>
    <row r="168" spans="1:9" x14ac:dyDescent="0.25">
      <c r="A168" s="126">
        <v>158</v>
      </c>
      <c r="B168" t="s">
        <v>678</v>
      </c>
      <c r="C168" t="s">
        <v>679</v>
      </c>
      <c r="D168">
        <v>3233</v>
      </c>
      <c r="E168">
        <v>0</v>
      </c>
      <c r="F168">
        <v>0</v>
      </c>
      <c r="G168">
        <v>0</v>
      </c>
      <c r="H168">
        <v>0</v>
      </c>
      <c r="I168">
        <v>3233</v>
      </c>
    </row>
    <row r="169" spans="1:9" x14ac:dyDescent="0.25">
      <c r="A169" s="126">
        <v>159</v>
      </c>
      <c r="B169" t="s">
        <v>681</v>
      </c>
      <c r="C169" t="s">
        <v>682</v>
      </c>
      <c r="D169">
        <v>499</v>
      </c>
      <c r="E169">
        <v>0</v>
      </c>
      <c r="F169">
        <v>0</v>
      </c>
      <c r="G169">
        <v>0</v>
      </c>
      <c r="H169">
        <v>0</v>
      </c>
      <c r="I169">
        <v>499</v>
      </c>
    </row>
    <row r="170" spans="1:9" x14ac:dyDescent="0.25">
      <c r="A170" s="126">
        <v>160</v>
      </c>
      <c r="B170" t="s">
        <v>684</v>
      </c>
      <c r="C170" t="s">
        <v>685</v>
      </c>
      <c r="D170">
        <v>796</v>
      </c>
      <c r="E170">
        <v>0</v>
      </c>
      <c r="F170">
        <v>0</v>
      </c>
      <c r="G170">
        <v>0</v>
      </c>
      <c r="H170">
        <v>0</v>
      </c>
      <c r="I170">
        <v>796</v>
      </c>
    </row>
    <row r="171" spans="1:9" x14ac:dyDescent="0.25">
      <c r="A171" s="126">
        <v>161</v>
      </c>
      <c r="B171" t="s">
        <v>687</v>
      </c>
      <c r="C171" t="s">
        <v>688</v>
      </c>
      <c r="D171">
        <v>4043</v>
      </c>
      <c r="E171">
        <v>0</v>
      </c>
      <c r="F171">
        <v>0</v>
      </c>
      <c r="G171">
        <v>0</v>
      </c>
      <c r="H171">
        <v>0</v>
      </c>
      <c r="I171">
        <v>4043</v>
      </c>
    </row>
    <row r="172" spans="1:9" x14ac:dyDescent="0.25">
      <c r="A172" s="126">
        <v>162</v>
      </c>
      <c r="B172" t="s">
        <v>689</v>
      </c>
      <c r="C172" t="s">
        <v>690</v>
      </c>
      <c r="D172">
        <v>718</v>
      </c>
      <c r="E172">
        <v>0</v>
      </c>
      <c r="F172">
        <v>0</v>
      </c>
      <c r="G172">
        <v>0</v>
      </c>
      <c r="H172">
        <v>0</v>
      </c>
      <c r="I172">
        <v>718</v>
      </c>
    </row>
    <row r="173" spans="1:9" x14ac:dyDescent="0.25">
      <c r="A173" s="126">
        <v>163</v>
      </c>
      <c r="B173" t="s">
        <v>692</v>
      </c>
      <c r="C173" t="s">
        <v>693</v>
      </c>
      <c r="D173">
        <v>2425</v>
      </c>
      <c r="E173">
        <v>0</v>
      </c>
      <c r="F173">
        <v>0</v>
      </c>
      <c r="G173">
        <v>0</v>
      </c>
      <c r="H173">
        <v>0</v>
      </c>
      <c r="I173">
        <v>2425</v>
      </c>
    </row>
    <row r="174" spans="1:9" x14ac:dyDescent="0.25">
      <c r="A174" s="126">
        <v>164</v>
      </c>
      <c r="B174" t="s">
        <v>695</v>
      </c>
      <c r="C174" t="s">
        <v>696</v>
      </c>
      <c r="D174">
        <v>2155</v>
      </c>
      <c r="E174">
        <v>0</v>
      </c>
      <c r="F174">
        <v>0</v>
      </c>
      <c r="G174">
        <v>0</v>
      </c>
      <c r="H174">
        <v>0</v>
      </c>
      <c r="I174">
        <v>2155</v>
      </c>
    </row>
    <row r="175" spans="1:9" x14ac:dyDescent="0.25">
      <c r="A175" s="126">
        <v>165</v>
      </c>
      <c r="B175" t="s">
        <v>698</v>
      </c>
      <c r="C175" t="s">
        <v>699</v>
      </c>
      <c r="D175">
        <v>3311</v>
      </c>
      <c r="E175">
        <v>0</v>
      </c>
      <c r="F175">
        <v>0</v>
      </c>
      <c r="G175">
        <v>0</v>
      </c>
      <c r="H175">
        <v>0</v>
      </c>
      <c r="I175">
        <v>3311</v>
      </c>
    </row>
    <row r="176" spans="1:9" x14ac:dyDescent="0.25">
      <c r="A176" s="126">
        <v>166</v>
      </c>
      <c r="B176" t="s">
        <v>701</v>
      </c>
      <c r="C176" t="s">
        <v>702</v>
      </c>
      <c r="D176">
        <v>8286</v>
      </c>
      <c r="E176">
        <v>0</v>
      </c>
      <c r="F176">
        <v>0</v>
      </c>
      <c r="G176">
        <v>0</v>
      </c>
      <c r="H176">
        <v>0</v>
      </c>
      <c r="I176">
        <v>8286</v>
      </c>
    </row>
    <row r="177" spans="1:9" x14ac:dyDescent="0.25">
      <c r="A177" s="126">
        <v>167</v>
      </c>
      <c r="B177" t="s">
        <v>704</v>
      </c>
      <c r="C177" t="s">
        <v>705</v>
      </c>
      <c r="D177">
        <v>2132</v>
      </c>
      <c r="E177">
        <v>0</v>
      </c>
      <c r="F177">
        <v>0</v>
      </c>
      <c r="G177">
        <v>0</v>
      </c>
      <c r="H177">
        <v>0</v>
      </c>
      <c r="I177">
        <v>2132</v>
      </c>
    </row>
    <row r="178" spans="1:9" x14ac:dyDescent="0.25">
      <c r="A178" s="126">
        <v>168</v>
      </c>
      <c r="B178" t="s">
        <v>707</v>
      </c>
      <c r="C178" t="s">
        <v>708</v>
      </c>
      <c r="D178">
        <v>3583</v>
      </c>
      <c r="E178">
        <v>0</v>
      </c>
      <c r="F178">
        <v>0</v>
      </c>
      <c r="G178">
        <v>0</v>
      </c>
      <c r="H178">
        <v>0</v>
      </c>
      <c r="I178">
        <v>3583</v>
      </c>
    </row>
    <row r="179" spans="1:9" x14ac:dyDescent="0.25">
      <c r="A179" s="126">
        <v>169</v>
      </c>
      <c r="B179" t="s">
        <v>710</v>
      </c>
      <c r="C179" t="s">
        <v>711</v>
      </c>
      <c r="D179">
        <v>10168</v>
      </c>
      <c r="E179">
        <v>0</v>
      </c>
      <c r="F179">
        <v>0</v>
      </c>
      <c r="G179">
        <v>0</v>
      </c>
      <c r="H179">
        <v>0</v>
      </c>
      <c r="I179">
        <v>10168</v>
      </c>
    </row>
    <row r="180" spans="1:9" x14ac:dyDescent="0.25">
      <c r="A180" s="126">
        <v>170</v>
      </c>
      <c r="B180" t="s">
        <v>713</v>
      </c>
      <c r="C180" t="s">
        <v>714</v>
      </c>
      <c r="D180">
        <v>1058</v>
      </c>
      <c r="E180">
        <v>0</v>
      </c>
      <c r="F180">
        <v>0</v>
      </c>
      <c r="G180">
        <v>0</v>
      </c>
      <c r="H180">
        <v>0</v>
      </c>
      <c r="I180">
        <v>1058</v>
      </c>
    </row>
    <row r="181" spans="1:9" x14ac:dyDescent="0.25">
      <c r="A181" s="126">
        <v>171</v>
      </c>
      <c r="B181" t="s">
        <v>716</v>
      </c>
      <c r="C181" t="s">
        <v>717</v>
      </c>
      <c r="D181">
        <v>1850</v>
      </c>
      <c r="E181">
        <v>0</v>
      </c>
      <c r="F181">
        <v>0</v>
      </c>
      <c r="G181">
        <v>0</v>
      </c>
      <c r="H181">
        <v>0</v>
      </c>
      <c r="I181">
        <v>1850</v>
      </c>
    </row>
    <row r="182" spans="1:9" x14ac:dyDescent="0.25">
      <c r="A182" s="126">
        <v>172</v>
      </c>
      <c r="B182" t="s">
        <v>719</v>
      </c>
      <c r="C182" t="s">
        <v>720</v>
      </c>
      <c r="D182">
        <v>5423</v>
      </c>
      <c r="E182">
        <v>0</v>
      </c>
      <c r="F182">
        <v>0</v>
      </c>
      <c r="G182">
        <v>0</v>
      </c>
      <c r="H182">
        <v>0</v>
      </c>
      <c r="I182">
        <v>5423</v>
      </c>
    </row>
    <row r="183" spans="1:9" x14ac:dyDescent="0.25">
      <c r="A183" s="126">
        <v>173</v>
      </c>
      <c r="B183" t="s">
        <v>722</v>
      </c>
      <c r="C183" t="s">
        <v>723</v>
      </c>
      <c r="D183">
        <v>1057</v>
      </c>
      <c r="E183">
        <v>0</v>
      </c>
      <c r="F183">
        <v>0</v>
      </c>
      <c r="G183">
        <v>0</v>
      </c>
      <c r="H183">
        <v>0</v>
      </c>
      <c r="I183">
        <v>1057</v>
      </c>
    </row>
    <row r="184" spans="1:9" x14ac:dyDescent="0.25">
      <c r="A184" s="126">
        <v>174</v>
      </c>
      <c r="B184" t="s">
        <v>725</v>
      </c>
      <c r="C184" t="s">
        <v>150</v>
      </c>
      <c r="D184">
        <v>2632</v>
      </c>
      <c r="E184">
        <v>0</v>
      </c>
      <c r="F184">
        <v>0</v>
      </c>
      <c r="G184">
        <v>0</v>
      </c>
      <c r="H184">
        <v>0</v>
      </c>
      <c r="I184">
        <v>2632</v>
      </c>
    </row>
    <row r="185" spans="1:9" x14ac:dyDescent="0.25">
      <c r="A185" s="126">
        <v>175</v>
      </c>
      <c r="B185" t="s">
        <v>727</v>
      </c>
      <c r="C185" t="s">
        <v>539</v>
      </c>
      <c r="D185">
        <v>1602</v>
      </c>
      <c r="E185">
        <v>0</v>
      </c>
      <c r="F185">
        <v>0</v>
      </c>
      <c r="G185">
        <v>0</v>
      </c>
      <c r="H185">
        <v>0</v>
      </c>
      <c r="I185">
        <v>1602</v>
      </c>
    </row>
    <row r="186" spans="1:9" x14ac:dyDescent="0.25">
      <c r="A186" s="126">
        <v>176</v>
      </c>
      <c r="B186" t="s">
        <v>729</v>
      </c>
      <c r="C186" t="s">
        <v>730</v>
      </c>
      <c r="D186">
        <v>2698</v>
      </c>
      <c r="E186">
        <v>0</v>
      </c>
      <c r="F186">
        <v>0</v>
      </c>
      <c r="G186">
        <v>0</v>
      </c>
      <c r="H186">
        <v>0</v>
      </c>
      <c r="I186">
        <v>2698</v>
      </c>
    </row>
    <row r="187" spans="1:9" x14ac:dyDescent="0.25">
      <c r="A187" s="126">
        <v>177</v>
      </c>
      <c r="B187" t="s">
        <v>732</v>
      </c>
      <c r="C187" t="s">
        <v>733</v>
      </c>
      <c r="D187">
        <v>1434</v>
      </c>
      <c r="E187">
        <v>0</v>
      </c>
      <c r="F187">
        <v>0</v>
      </c>
      <c r="G187">
        <v>0</v>
      </c>
      <c r="H187">
        <v>0</v>
      </c>
      <c r="I187">
        <v>1434</v>
      </c>
    </row>
    <row r="188" spans="1:9" x14ac:dyDescent="0.25">
      <c r="A188" s="126">
        <v>178</v>
      </c>
      <c r="B188" t="s">
        <v>735</v>
      </c>
      <c r="C188" t="s">
        <v>736</v>
      </c>
      <c r="D188">
        <v>3549</v>
      </c>
      <c r="E188">
        <v>0</v>
      </c>
      <c r="F188">
        <v>0</v>
      </c>
      <c r="G188">
        <v>0</v>
      </c>
      <c r="H188">
        <v>0</v>
      </c>
      <c r="I188">
        <v>3549</v>
      </c>
    </row>
    <row r="189" spans="1:9" x14ac:dyDescent="0.25">
      <c r="A189" s="126">
        <v>179</v>
      </c>
      <c r="B189" t="s">
        <v>738</v>
      </c>
      <c r="C189" t="s">
        <v>739</v>
      </c>
      <c r="D189">
        <v>1014</v>
      </c>
      <c r="E189">
        <v>0</v>
      </c>
      <c r="F189">
        <v>0</v>
      </c>
      <c r="G189">
        <v>0</v>
      </c>
      <c r="H189">
        <v>0</v>
      </c>
      <c r="I189">
        <v>1014</v>
      </c>
    </row>
    <row r="190" spans="1:9" x14ac:dyDescent="0.25">
      <c r="A190" s="126">
        <v>180</v>
      </c>
      <c r="B190" t="s">
        <v>741</v>
      </c>
      <c r="C190" t="s">
        <v>742</v>
      </c>
      <c r="D190">
        <v>1677</v>
      </c>
      <c r="E190">
        <v>0</v>
      </c>
      <c r="F190">
        <v>0</v>
      </c>
      <c r="G190">
        <v>0</v>
      </c>
      <c r="H190">
        <v>0</v>
      </c>
      <c r="I190">
        <v>1677</v>
      </c>
    </row>
    <row r="191" spans="1:9" x14ac:dyDescent="0.25">
      <c r="A191" s="126">
        <v>181</v>
      </c>
      <c r="B191" t="s">
        <v>744</v>
      </c>
      <c r="C191" t="s">
        <v>745</v>
      </c>
      <c r="D191">
        <v>1057</v>
      </c>
      <c r="E191">
        <v>0</v>
      </c>
      <c r="F191">
        <v>0</v>
      </c>
      <c r="G191">
        <v>0</v>
      </c>
      <c r="H191">
        <v>0</v>
      </c>
      <c r="I191">
        <v>1057</v>
      </c>
    </row>
    <row r="192" spans="1:9" x14ac:dyDescent="0.25">
      <c r="A192" s="126">
        <v>182</v>
      </c>
      <c r="B192" t="s">
        <v>747</v>
      </c>
      <c r="C192" t="s">
        <v>748</v>
      </c>
      <c r="D192">
        <v>2643</v>
      </c>
      <c r="E192">
        <v>0</v>
      </c>
      <c r="F192">
        <v>0</v>
      </c>
      <c r="G192">
        <v>0</v>
      </c>
      <c r="H192">
        <v>0</v>
      </c>
      <c r="I192">
        <v>2643</v>
      </c>
    </row>
    <row r="193" spans="1:9" x14ac:dyDescent="0.25">
      <c r="A193" s="126">
        <v>183</v>
      </c>
      <c r="B193" t="s">
        <v>750</v>
      </c>
      <c r="C193" t="s">
        <v>751</v>
      </c>
      <c r="D193">
        <v>1843</v>
      </c>
      <c r="E193">
        <v>0</v>
      </c>
      <c r="F193">
        <v>0</v>
      </c>
      <c r="G193">
        <v>0</v>
      </c>
      <c r="H193">
        <v>0</v>
      </c>
      <c r="I193">
        <v>1843</v>
      </c>
    </row>
    <row r="194" spans="1:9" x14ac:dyDescent="0.25">
      <c r="A194" s="126">
        <v>184</v>
      </c>
      <c r="B194" t="s">
        <v>753</v>
      </c>
      <c r="C194" t="s">
        <v>754</v>
      </c>
      <c r="D194">
        <v>1367</v>
      </c>
      <c r="E194">
        <v>0</v>
      </c>
      <c r="F194">
        <v>0</v>
      </c>
      <c r="G194">
        <v>0</v>
      </c>
      <c r="H194">
        <v>0</v>
      </c>
      <c r="I194">
        <v>1367</v>
      </c>
    </row>
    <row r="195" spans="1:9" x14ac:dyDescent="0.25">
      <c r="A195" s="126">
        <v>185</v>
      </c>
      <c r="B195" t="s">
        <v>756</v>
      </c>
      <c r="C195" t="s">
        <v>757</v>
      </c>
      <c r="D195">
        <v>1850</v>
      </c>
      <c r="E195">
        <v>0</v>
      </c>
      <c r="F195">
        <v>0</v>
      </c>
      <c r="G195">
        <v>0</v>
      </c>
      <c r="H195">
        <v>0</v>
      </c>
      <c r="I195">
        <v>1850</v>
      </c>
    </row>
    <row r="196" spans="1:9" x14ac:dyDescent="0.25">
      <c r="A196" s="126">
        <v>186</v>
      </c>
      <c r="B196" t="s">
        <v>759</v>
      </c>
      <c r="C196" t="s">
        <v>760</v>
      </c>
      <c r="D196">
        <v>2183</v>
      </c>
      <c r="E196">
        <v>0</v>
      </c>
      <c r="F196">
        <v>0</v>
      </c>
      <c r="G196">
        <v>0</v>
      </c>
      <c r="H196">
        <v>0</v>
      </c>
      <c r="I196">
        <v>2183</v>
      </c>
    </row>
    <row r="197" spans="1:9" x14ac:dyDescent="0.25">
      <c r="A197" s="126">
        <v>187</v>
      </c>
      <c r="B197" t="s">
        <v>762</v>
      </c>
      <c r="C197" t="s">
        <v>763</v>
      </c>
      <c r="D197">
        <v>1445</v>
      </c>
      <c r="E197">
        <v>0</v>
      </c>
      <c r="F197">
        <v>0</v>
      </c>
      <c r="G197">
        <v>0</v>
      </c>
      <c r="H197">
        <v>0</v>
      </c>
      <c r="I197">
        <v>1445</v>
      </c>
    </row>
    <row r="198" spans="1:9" x14ac:dyDescent="0.25">
      <c r="A198" s="126">
        <v>188</v>
      </c>
      <c r="B198" t="s">
        <v>765</v>
      </c>
      <c r="C198" t="s">
        <v>766</v>
      </c>
      <c r="D198">
        <v>8069</v>
      </c>
      <c r="E198">
        <v>0</v>
      </c>
      <c r="F198">
        <v>0</v>
      </c>
      <c r="G198">
        <v>0</v>
      </c>
      <c r="H198">
        <v>0</v>
      </c>
      <c r="I198">
        <v>8069</v>
      </c>
    </row>
    <row r="199" spans="1:9" x14ac:dyDescent="0.25">
      <c r="A199" s="126">
        <v>189</v>
      </c>
      <c r="B199" t="s">
        <v>768</v>
      </c>
      <c r="C199" t="s">
        <v>769</v>
      </c>
      <c r="D199">
        <v>1470</v>
      </c>
      <c r="E199">
        <v>0</v>
      </c>
      <c r="F199">
        <v>0</v>
      </c>
      <c r="G199">
        <v>0</v>
      </c>
      <c r="H199">
        <v>0</v>
      </c>
      <c r="I199">
        <v>1470</v>
      </c>
    </row>
    <row r="200" spans="1:9" x14ac:dyDescent="0.25">
      <c r="A200" s="126">
        <v>190</v>
      </c>
      <c r="B200" t="s">
        <v>770</v>
      </c>
      <c r="C200" t="s">
        <v>771</v>
      </c>
      <c r="D200">
        <v>1010</v>
      </c>
      <c r="E200">
        <v>0</v>
      </c>
      <c r="F200">
        <v>0</v>
      </c>
      <c r="G200">
        <v>0</v>
      </c>
      <c r="H200">
        <v>0</v>
      </c>
      <c r="I200">
        <v>1010</v>
      </c>
    </row>
    <row r="201" spans="1:9" x14ac:dyDescent="0.25">
      <c r="A201" s="126">
        <v>191</v>
      </c>
      <c r="B201" t="s">
        <v>773</v>
      </c>
      <c r="C201" t="s">
        <v>774</v>
      </c>
      <c r="D201">
        <v>783</v>
      </c>
      <c r="E201">
        <v>0</v>
      </c>
      <c r="F201">
        <v>0</v>
      </c>
      <c r="G201">
        <v>0</v>
      </c>
      <c r="H201">
        <v>0</v>
      </c>
      <c r="I201">
        <v>783</v>
      </c>
    </row>
    <row r="202" spans="1:9" x14ac:dyDescent="0.25">
      <c r="A202" s="126">
        <v>192</v>
      </c>
      <c r="B202" t="s">
        <v>776</v>
      </c>
      <c r="C202" t="s">
        <v>777</v>
      </c>
      <c r="D202">
        <v>4135</v>
      </c>
      <c r="E202">
        <v>0</v>
      </c>
      <c r="F202">
        <v>0</v>
      </c>
      <c r="G202">
        <v>0</v>
      </c>
      <c r="H202">
        <v>0</v>
      </c>
      <c r="I202">
        <v>4135</v>
      </c>
    </row>
    <row r="203" spans="1:9" x14ac:dyDescent="0.25">
      <c r="A203" s="126">
        <v>193</v>
      </c>
      <c r="B203" t="s">
        <v>779</v>
      </c>
      <c r="C203" t="s">
        <v>780</v>
      </c>
      <c r="D203">
        <v>3009</v>
      </c>
      <c r="E203">
        <v>0</v>
      </c>
      <c r="F203">
        <v>0</v>
      </c>
      <c r="G203">
        <v>0</v>
      </c>
      <c r="H203">
        <v>0</v>
      </c>
      <c r="I203">
        <v>3009</v>
      </c>
    </row>
    <row r="204" spans="1:9" x14ac:dyDescent="0.25">
      <c r="A204" s="126">
        <v>194</v>
      </c>
      <c r="B204" t="s">
        <v>782</v>
      </c>
      <c r="C204" t="s">
        <v>783</v>
      </c>
      <c r="D204">
        <v>1821</v>
      </c>
      <c r="E204">
        <v>0</v>
      </c>
      <c r="F204">
        <v>0</v>
      </c>
      <c r="G204">
        <v>0</v>
      </c>
      <c r="H204">
        <v>0</v>
      </c>
      <c r="I204">
        <v>1821</v>
      </c>
    </row>
    <row r="205" spans="1:9" x14ac:dyDescent="0.25">
      <c r="A205" s="126">
        <v>195</v>
      </c>
      <c r="B205" t="s">
        <v>785</v>
      </c>
      <c r="C205" t="s">
        <v>786</v>
      </c>
      <c r="D205">
        <v>5430</v>
      </c>
      <c r="E205">
        <v>0</v>
      </c>
      <c r="F205">
        <v>0</v>
      </c>
      <c r="G205">
        <v>0</v>
      </c>
      <c r="H205">
        <v>0</v>
      </c>
      <c r="I205">
        <v>5430</v>
      </c>
    </row>
    <row r="206" spans="1:9" x14ac:dyDescent="0.25">
      <c r="A206" s="126">
        <v>196</v>
      </c>
      <c r="B206" t="s">
        <v>788</v>
      </c>
      <c r="C206" t="s">
        <v>789</v>
      </c>
      <c r="D206">
        <v>2129</v>
      </c>
      <c r="E206">
        <v>0</v>
      </c>
      <c r="F206">
        <v>0</v>
      </c>
      <c r="G206">
        <v>0</v>
      </c>
      <c r="H206">
        <v>0</v>
      </c>
      <c r="I206">
        <v>2129</v>
      </c>
    </row>
    <row r="207" spans="1:9" x14ac:dyDescent="0.25">
      <c r="A207" s="126">
        <v>197</v>
      </c>
      <c r="B207" t="s">
        <v>791</v>
      </c>
      <c r="C207" t="s">
        <v>792</v>
      </c>
      <c r="D207">
        <v>1167</v>
      </c>
      <c r="E207">
        <v>0</v>
      </c>
      <c r="F207">
        <v>0</v>
      </c>
      <c r="G207">
        <v>0</v>
      </c>
      <c r="H207">
        <v>0</v>
      </c>
      <c r="I207">
        <v>1167</v>
      </c>
    </row>
    <row r="208" spans="1:9" x14ac:dyDescent="0.25">
      <c r="A208" s="126">
        <v>198</v>
      </c>
      <c r="B208" t="s">
        <v>794</v>
      </c>
      <c r="C208" t="s">
        <v>795</v>
      </c>
      <c r="D208">
        <v>1085</v>
      </c>
      <c r="E208">
        <v>0</v>
      </c>
      <c r="F208">
        <v>0</v>
      </c>
      <c r="G208">
        <v>0</v>
      </c>
      <c r="H208">
        <v>0</v>
      </c>
      <c r="I208">
        <v>1085</v>
      </c>
    </row>
    <row r="209" spans="1:9" x14ac:dyDescent="0.25">
      <c r="A209" s="126">
        <v>199</v>
      </c>
      <c r="B209" t="s">
        <v>797</v>
      </c>
      <c r="C209" t="s">
        <v>798</v>
      </c>
      <c r="D209">
        <v>1137</v>
      </c>
      <c r="E209">
        <v>0</v>
      </c>
      <c r="F209">
        <v>0</v>
      </c>
      <c r="G209">
        <v>0</v>
      </c>
      <c r="H209">
        <v>0</v>
      </c>
      <c r="I209">
        <v>1137</v>
      </c>
    </row>
    <row r="210" spans="1:9" x14ac:dyDescent="0.25">
      <c r="A210" s="126">
        <v>200</v>
      </c>
      <c r="B210" t="s">
        <v>800</v>
      </c>
      <c r="C210" t="s">
        <v>801</v>
      </c>
      <c r="D210">
        <v>1137</v>
      </c>
      <c r="E210">
        <v>0</v>
      </c>
      <c r="F210">
        <v>0</v>
      </c>
      <c r="G210">
        <v>0</v>
      </c>
      <c r="H210">
        <v>0</v>
      </c>
      <c r="I210">
        <v>1137</v>
      </c>
    </row>
    <row r="211" spans="1:9" x14ac:dyDescent="0.25">
      <c r="A211" s="126">
        <v>201</v>
      </c>
      <c r="B211" t="s">
        <v>803</v>
      </c>
      <c r="C211" t="s">
        <v>804</v>
      </c>
      <c r="D211">
        <v>714</v>
      </c>
      <c r="E211">
        <v>0</v>
      </c>
      <c r="F211">
        <v>0</v>
      </c>
      <c r="G211">
        <v>0</v>
      </c>
      <c r="H211">
        <v>0</v>
      </c>
      <c r="I211">
        <v>714</v>
      </c>
    </row>
    <row r="212" spans="1:9" x14ac:dyDescent="0.25">
      <c r="A212" s="126">
        <v>202</v>
      </c>
      <c r="B212" t="s">
        <v>806</v>
      </c>
      <c r="C212" t="s">
        <v>807</v>
      </c>
      <c r="D212">
        <v>2785</v>
      </c>
      <c r="E212">
        <v>0</v>
      </c>
      <c r="F212">
        <v>0</v>
      </c>
      <c r="G212">
        <v>0</v>
      </c>
      <c r="H212">
        <v>0</v>
      </c>
      <c r="I212">
        <v>2785</v>
      </c>
    </row>
    <row r="213" spans="1:9" x14ac:dyDescent="0.25">
      <c r="A213" s="126">
        <v>203</v>
      </c>
      <c r="B213" t="s">
        <v>809</v>
      </c>
      <c r="C213" t="s">
        <v>810</v>
      </c>
      <c r="D213">
        <v>2903</v>
      </c>
      <c r="E213">
        <v>0</v>
      </c>
      <c r="F213">
        <v>0</v>
      </c>
      <c r="G213">
        <v>0</v>
      </c>
      <c r="H213">
        <v>0</v>
      </c>
      <c r="I213">
        <v>2903</v>
      </c>
    </row>
    <row r="214" spans="1:9" x14ac:dyDescent="0.25">
      <c r="A214" s="126">
        <v>204</v>
      </c>
      <c r="B214" t="s">
        <v>812</v>
      </c>
      <c r="C214" t="s">
        <v>813</v>
      </c>
      <c r="D214">
        <v>1088</v>
      </c>
      <c r="E214">
        <v>0</v>
      </c>
      <c r="F214">
        <v>0</v>
      </c>
      <c r="G214">
        <v>0</v>
      </c>
      <c r="H214">
        <v>0</v>
      </c>
      <c r="I214">
        <v>1088</v>
      </c>
    </row>
    <row r="215" spans="1:9" x14ac:dyDescent="0.25">
      <c r="A215" s="126">
        <v>205</v>
      </c>
      <c r="B215" t="s">
        <v>815</v>
      </c>
      <c r="C215" t="s">
        <v>816</v>
      </c>
      <c r="D215">
        <v>1134</v>
      </c>
      <c r="E215">
        <v>0</v>
      </c>
      <c r="F215">
        <v>0</v>
      </c>
      <c r="G215">
        <v>0</v>
      </c>
      <c r="H215">
        <v>0</v>
      </c>
      <c r="I215">
        <v>1134</v>
      </c>
    </row>
    <row r="216" spans="1:9" x14ac:dyDescent="0.25">
      <c r="A216" s="126">
        <v>206</v>
      </c>
      <c r="B216" t="s">
        <v>818</v>
      </c>
      <c r="C216" t="s">
        <v>380</v>
      </c>
      <c r="D216">
        <v>1745</v>
      </c>
      <c r="E216">
        <v>0</v>
      </c>
      <c r="F216">
        <v>0</v>
      </c>
      <c r="G216">
        <v>0</v>
      </c>
      <c r="H216">
        <v>0</v>
      </c>
      <c r="I216">
        <v>1745</v>
      </c>
    </row>
    <row r="217" spans="1:9" x14ac:dyDescent="0.25">
      <c r="A217" s="126">
        <v>207</v>
      </c>
      <c r="B217" t="s">
        <v>820</v>
      </c>
      <c r="C217" t="s">
        <v>821</v>
      </c>
      <c r="D217">
        <v>1537</v>
      </c>
      <c r="E217">
        <v>0</v>
      </c>
      <c r="F217">
        <v>0</v>
      </c>
      <c r="G217">
        <v>0</v>
      </c>
      <c r="H217">
        <v>0</v>
      </c>
      <c r="I217">
        <v>1537</v>
      </c>
    </row>
    <row r="218" spans="1:9" x14ac:dyDescent="0.25">
      <c r="A218" s="126">
        <v>208</v>
      </c>
      <c r="B218" t="s">
        <v>823</v>
      </c>
      <c r="C218" t="s">
        <v>380</v>
      </c>
      <c r="D218">
        <v>731</v>
      </c>
      <c r="E218">
        <v>0</v>
      </c>
      <c r="F218">
        <v>0</v>
      </c>
      <c r="G218">
        <v>0</v>
      </c>
      <c r="H218">
        <v>0</v>
      </c>
      <c r="I218">
        <v>731</v>
      </c>
    </row>
    <row r="219" spans="1:9" x14ac:dyDescent="0.25">
      <c r="A219" s="126">
        <v>209</v>
      </c>
      <c r="B219" t="s">
        <v>825</v>
      </c>
      <c r="C219" t="s">
        <v>826</v>
      </c>
      <c r="D219">
        <v>3060</v>
      </c>
      <c r="E219">
        <v>0</v>
      </c>
      <c r="F219">
        <v>0</v>
      </c>
      <c r="G219">
        <v>0</v>
      </c>
      <c r="H219">
        <v>0</v>
      </c>
      <c r="I219">
        <v>3060</v>
      </c>
    </row>
    <row r="220" spans="1:9" x14ac:dyDescent="0.25">
      <c r="A220" s="126">
        <v>210</v>
      </c>
      <c r="B220" t="s">
        <v>828</v>
      </c>
      <c r="C220" t="s">
        <v>829</v>
      </c>
      <c r="D220">
        <v>625</v>
      </c>
      <c r="E220">
        <v>0</v>
      </c>
      <c r="F220">
        <v>0</v>
      </c>
      <c r="G220">
        <v>0</v>
      </c>
      <c r="H220">
        <v>0</v>
      </c>
      <c r="I220">
        <v>625</v>
      </c>
    </row>
    <row r="221" spans="1:9" x14ac:dyDescent="0.25">
      <c r="A221" s="126">
        <v>211</v>
      </c>
      <c r="B221" t="s">
        <v>831</v>
      </c>
      <c r="C221" t="s">
        <v>832</v>
      </c>
      <c r="D221">
        <v>1075</v>
      </c>
      <c r="E221">
        <v>0</v>
      </c>
      <c r="F221">
        <v>0</v>
      </c>
      <c r="G221">
        <v>0</v>
      </c>
      <c r="H221">
        <v>0</v>
      </c>
      <c r="I221">
        <v>1075</v>
      </c>
    </row>
    <row r="222" spans="1:9" x14ac:dyDescent="0.25">
      <c r="A222" s="126">
        <v>212</v>
      </c>
      <c r="B222" t="s">
        <v>834</v>
      </c>
      <c r="C222" t="s">
        <v>835</v>
      </c>
      <c r="D222">
        <v>786</v>
      </c>
      <c r="E222">
        <v>0</v>
      </c>
      <c r="F222">
        <v>0</v>
      </c>
      <c r="G222">
        <v>0</v>
      </c>
      <c r="H222">
        <v>0</v>
      </c>
      <c r="I222">
        <v>786</v>
      </c>
    </row>
    <row r="223" spans="1:9" x14ac:dyDescent="0.25">
      <c r="A223" s="126">
        <v>213</v>
      </c>
      <c r="B223" t="s">
        <v>837</v>
      </c>
      <c r="C223" t="s">
        <v>838</v>
      </c>
      <c r="D223">
        <v>835</v>
      </c>
      <c r="E223">
        <v>0</v>
      </c>
      <c r="F223">
        <v>0</v>
      </c>
      <c r="G223">
        <v>0</v>
      </c>
      <c r="H223">
        <v>0</v>
      </c>
      <c r="I223">
        <v>835</v>
      </c>
    </row>
    <row r="224" spans="1:9" x14ac:dyDescent="0.25">
      <c r="A224" s="126">
        <v>214</v>
      </c>
      <c r="B224" t="s">
        <v>840</v>
      </c>
      <c r="C224" t="s">
        <v>507</v>
      </c>
      <c r="D224">
        <v>4072</v>
      </c>
      <c r="E224">
        <v>0</v>
      </c>
      <c r="F224">
        <v>0</v>
      </c>
      <c r="G224">
        <v>0</v>
      </c>
      <c r="H224">
        <v>0</v>
      </c>
      <c r="I224">
        <v>4072</v>
      </c>
    </row>
    <row r="225" spans="1:9" x14ac:dyDescent="0.25">
      <c r="A225" s="126">
        <v>215</v>
      </c>
      <c r="B225" t="s">
        <v>842</v>
      </c>
      <c r="C225" t="s">
        <v>843</v>
      </c>
      <c r="D225">
        <v>1059</v>
      </c>
      <c r="E225">
        <v>0</v>
      </c>
      <c r="F225">
        <v>0</v>
      </c>
      <c r="G225">
        <v>0</v>
      </c>
      <c r="H225">
        <v>0</v>
      </c>
      <c r="I225">
        <v>1059</v>
      </c>
    </row>
    <row r="226" spans="1:9" x14ac:dyDescent="0.25">
      <c r="A226" s="126">
        <v>216</v>
      </c>
      <c r="B226" t="s">
        <v>845</v>
      </c>
      <c r="C226" t="s">
        <v>378</v>
      </c>
      <c r="D226">
        <v>725</v>
      </c>
      <c r="E226">
        <v>0</v>
      </c>
      <c r="F226">
        <v>0</v>
      </c>
      <c r="G226">
        <v>0</v>
      </c>
      <c r="H226">
        <v>0</v>
      </c>
      <c r="I226">
        <v>725</v>
      </c>
    </row>
    <row r="227" spans="1:9" x14ac:dyDescent="0.25">
      <c r="A227" s="126">
        <v>217</v>
      </c>
      <c r="B227" t="s">
        <v>847</v>
      </c>
      <c r="C227" t="s">
        <v>272</v>
      </c>
      <c r="D227">
        <v>3055</v>
      </c>
      <c r="E227">
        <v>0</v>
      </c>
      <c r="F227">
        <v>0</v>
      </c>
      <c r="G227">
        <v>0</v>
      </c>
      <c r="H227">
        <v>0</v>
      </c>
      <c r="I227">
        <v>3055</v>
      </c>
    </row>
    <row r="228" spans="1:9" x14ac:dyDescent="0.25">
      <c r="A228" s="126">
        <v>218</v>
      </c>
      <c r="B228" t="s">
        <v>849</v>
      </c>
      <c r="C228" t="s">
        <v>850</v>
      </c>
      <c r="D228">
        <v>1596</v>
      </c>
      <c r="E228">
        <v>0</v>
      </c>
      <c r="F228">
        <v>0</v>
      </c>
      <c r="G228">
        <v>0</v>
      </c>
      <c r="H228">
        <v>0</v>
      </c>
      <c r="I228">
        <v>1596</v>
      </c>
    </row>
    <row r="229" spans="1:9" x14ac:dyDescent="0.25">
      <c r="A229" s="126">
        <v>219</v>
      </c>
      <c r="B229" t="s">
        <v>852</v>
      </c>
      <c r="C229" t="s">
        <v>20</v>
      </c>
      <c r="D229">
        <v>6862</v>
      </c>
      <c r="E229">
        <v>0</v>
      </c>
      <c r="F229">
        <v>0</v>
      </c>
      <c r="G229">
        <v>0</v>
      </c>
      <c r="H229">
        <v>0</v>
      </c>
      <c r="I229">
        <v>6862</v>
      </c>
    </row>
    <row r="230" spans="1:9" x14ac:dyDescent="0.25">
      <c r="A230" s="126">
        <v>220</v>
      </c>
      <c r="B230" t="s">
        <v>854</v>
      </c>
      <c r="C230" t="s">
        <v>855</v>
      </c>
      <c r="D230">
        <v>2407</v>
      </c>
      <c r="E230">
        <v>0</v>
      </c>
      <c r="F230">
        <v>0</v>
      </c>
      <c r="G230">
        <v>0</v>
      </c>
      <c r="H230">
        <v>0</v>
      </c>
      <c r="I230">
        <v>2407</v>
      </c>
    </row>
    <row r="231" spans="1:9" x14ac:dyDescent="0.25">
      <c r="A231" s="126">
        <v>221</v>
      </c>
      <c r="B231" t="s">
        <v>857</v>
      </c>
      <c r="C231" t="s">
        <v>858</v>
      </c>
      <c r="D231">
        <v>1080</v>
      </c>
      <c r="E231">
        <v>0</v>
      </c>
      <c r="F231">
        <v>0</v>
      </c>
      <c r="G231">
        <v>0</v>
      </c>
      <c r="H231">
        <v>0</v>
      </c>
      <c r="I231">
        <v>1080</v>
      </c>
    </row>
    <row r="232" spans="1:9" x14ac:dyDescent="0.25">
      <c r="A232" s="126">
        <v>222</v>
      </c>
      <c r="B232" t="s">
        <v>860</v>
      </c>
      <c r="C232" t="s">
        <v>861</v>
      </c>
      <c r="D232">
        <v>789</v>
      </c>
      <c r="E232">
        <v>0</v>
      </c>
      <c r="F232">
        <v>0</v>
      </c>
      <c r="G232">
        <v>0</v>
      </c>
      <c r="H232">
        <v>0</v>
      </c>
      <c r="I232">
        <v>789</v>
      </c>
    </row>
    <row r="233" spans="1:9" x14ac:dyDescent="0.25">
      <c r="A233" s="126">
        <v>223</v>
      </c>
      <c r="B233" t="s">
        <v>863</v>
      </c>
      <c r="C233" t="s">
        <v>864</v>
      </c>
      <c r="D233">
        <v>1059</v>
      </c>
      <c r="E233">
        <v>0</v>
      </c>
      <c r="F233">
        <v>0</v>
      </c>
      <c r="G233">
        <v>0</v>
      </c>
      <c r="H233">
        <v>0</v>
      </c>
      <c r="I233">
        <v>1059</v>
      </c>
    </row>
    <row r="234" spans="1:9" x14ac:dyDescent="0.25">
      <c r="A234" s="126">
        <v>224</v>
      </c>
      <c r="B234" t="s">
        <v>866</v>
      </c>
      <c r="C234" t="s">
        <v>867</v>
      </c>
      <c r="D234">
        <v>4962</v>
      </c>
      <c r="E234">
        <v>0</v>
      </c>
      <c r="F234">
        <v>0</v>
      </c>
      <c r="G234">
        <v>0</v>
      </c>
      <c r="H234">
        <v>0</v>
      </c>
      <c r="I234">
        <v>4962</v>
      </c>
    </row>
    <row r="235" spans="1:9" x14ac:dyDescent="0.25">
      <c r="A235" s="126">
        <v>225</v>
      </c>
      <c r="B235" t="s">
        <v>869</v>
      </c>
      <c r="C235" t="s">
        <v>870</v>
      </c>
      <c r="D235">
        <v>1586</v>
      </c>
      <c r="E235">
        <v>0</v>
      </c>
      <c r="F235">
        <v>0</v>
      </c>
      <c r="G235">
        <v>0</v>
      </c>
      <c r="H235">
        <v>0</v>
      </c>
      <c r="I235">
        <v>1586</v>
      </c>
    </row>
    <row r="236" spans="1:9" x14ac:dyDescent="0.25">
      <c r="A236" s="126">
        <v>226</v>
      </c>
      <c r="B236" t="s">
        <v>872</v>
      </c>
      <c r="C236" t="s">
        <v>873</v>
      </c>
      <c r="D236">
        <v>5661</v>
      </c>
      <c r="E236">
        <v>0</v>
      </c>
      <c r="F236">
        <v>0</v>
      </c>
      <c r="G236">
        <v>0</v>
      </c>
      <c r="H236">
        <v>0</v>
      </c>
      <c r="I236">
        <v>5661</v>
      </c>
    </row>
    <row r="237" spans="1:9" x14ac:dyDescent="0.25">
      <c r="A237" s="126">
        <v>227</v>
      </c>
      <c r="B237" t="s">
        <v>875</v>
      </c>
      <c r="C237" t="s">
        <v>876</v>
      </c>
      <c r="D237">
        <v>630</v>
      </c>
      <c r="E237">
        <v>0</v>
      </c>
      <c r="F237">
        <v>0</v>
      </c>
      <c r="G237">
        <v>0</v>
      </c>
      <c r="H237">
        <v>0</v>
      </c>
      <c r="I237">
        <v>630</v>
      </c>
    </row>
    <row r="238" spans="1:9" x14ac:dyDescent="0.25">
      <c r="A238" s="126">
        <v>228</v>
      </c>
      <c r="B238" t="s">
        <v>878</v>
      </c>
      <c r="C238" t="s">
        <v>879</v>
      </c>
      <c r="D238">
        <v>1166</v>
      </c>
      <c r="E238">
        <v>0</v>
      </c>
      <c r="F238">
        <v>0</v>
      </c>
      <c r="G238">
        <v>0</v>
      </c>
      <c r="H238">
        <v>0</v>
      </c>
      <c r="I238">
        <v>1166</v>
      </c>
    </row>
    <row r="239" spans="1:9" x14ac:dyDescent="0.25">
      <c r="A239" s="126">
        <v>229</v>
      </c>
      <c r="B239" t="s">
        <v>881</v>
      </c>
      <c r="C239" t="s">
        <v>882</v>
      </c>
      <c r="D239">
        <v>3839</v>
      </c>
      <c r="E239">
        <v>0</v>
      </c>
      <c r="F239">
        <v>0</v>
      </c>
      <c r="G239">
        <v>0</v>
      </c>
      <c r="H239">
        <v>0</v>
      </c>
      <c r="I239">
        <v>3839</v>
      </c>
    </row>
    <row r="240" spans="1:9" x14ac:dyDescent="0.25">
      <c r="A240" s="126">
        <v>230</v>
      </c>
      <c r="B240" t="s">
        <v>884</v>
      </c>
      <c r="C240" t="s">
        <v>885</v>
      </c>
      <c r="D240">
        <v>2117</v>
      </c>
      <c r="E240">
        <v>0</v>
      </c>
      <c r="F240">
        <v>0</v>
      </c>
      <c r="G240">
        <v>0</v>
      </c>
      <c r="H240">
        <v>0</v>
      </c>
      <c r="I240">
        <v>2117</v>
      </c>
    </row>
    <row r="241" spans="1:9" x14ac:dyDescent="0.25">
      <c r="A241" s="126">
        <v>231</v>
      </c>
      <c r="B241" t="s">
        <v>887</v>
      </c>
      <c r="C241" t="s">
        <v>888</v>
      </c>
      <c r="D241">
        <v>4739</v>
      </c>
      <c r="E241">
        <v>0</v>
      </c>
      <c r="F241">
        <v>0</v>
      </c>
      <c r="G241">
        <v>0</v>
      </c>
      <c r="H241">
        <v>0</v>
      </c>
      <c r="I241">
        <v>4739</v>
      </c>
    </row>
    <row r="242" spans="1:9" x14ac:dyDescent="0.25">
      <c r="A242" s="126">
        <v>232</v>
      </c>
      <c r="B242" t="s">
        <v>890</v>
      </c>
      <c r="C242" t="s">
        <v>891</v>
      </c>
      <c r="D242">
        <v>1217</v>
      </c>
      <c r="E242">
        <v>0</v>
      </c>
      <c r="F242">
        <v>0</v>
      </c>
      <c r="G242">
        <v>0</v>
      </c>
      <c r="H242">
        <v>0</v>
      </c>
      <c r="I242">
        <v>1217</v>
      </c>
    </row>
    <row r="243" spans="1:9" x14ac:dyDescent="0.25">
      <c r="A243" s="126">
        <v>233</v>
      </c>
      <c r="B243" t="s">
        <v>893</v>
      </c>
      <c r="C243" t="s">
        <v>894</v>
      </c>
      <c r="D243">
        <v>797</v>
      </c>
      <c r="E243">
        <v>0</v>
      </c>
      <c r="F243">
        <v>0</v>
      </c>
      <c r="G243">
        <v>0</v>
      </c>
      <c r="H243">
        <v>0</v>
      </c>
      <c r="I243">
        <v>797</v>
      </c>
    </row>
    <row r="244" spans="1:9" x14ac:dyDescent="0.25">
      <c r="A244" s="126">
        <v>234</v>
      </c>
      <c r="B244" t="s">
        <v>896</v>
      </c>
      <c r="C244" t="s">
        <v>897</v>
      </c>
      <c r="D244">
        <v>1077</v>
      </c>
      <c r="E244">
        <v>0</v>
      </c>
      <c r="F244">
        <v>0</v>
      </c>
      <c r="G244">
        <v>0</v>
      </c>
      <c r="H244">
        <v>0</v>
      </c>
      <c r="I244">
        <v>1077</v>
      </c>
    </row>
    <row r="245" spans="1:9" x14ac:dyDescent="0.25">
      <c r="A245" s="126">
        <v>235</v>
      </c>
      <c r="B245" t="s">
        <v>899</v>
      </c>
      <c r="C245" t="s">
        <v>900</v>
      </c>
      <c r="D245">
        <v>1131</v>
      </c>
      <c r="E245">
        <v>0</v>
      </c>
      <c r="F245">
        <v>0</v>
      </c>
      <c r="G245">
        <v>0</v>
      </c>
      <c r="H245">
        <v>0</v>
      </c>
      <c r="I245">
        <v>1131</v>
      </c>
    </row>
    <row r="246" spans="1:9" x14ac:dyDescent="0.25">
      <c r="A246" s="126">
        <v>236</v>
      </c>
      <c r="B246" t="s">
        <v>902</v>
      </c>
      <c r="C246" t="s">
        <v>504</v>
      </c>
      <c r="D246">
        <v>1133</v>
      </c>
      <c r="E246">
        <v>0</v>
      </c>
      <c r="F246">
        <v>0</v>
      </c>
      <c r="G246">
        <v>0</v>
      </c>
      <c r="H246">
        <v>0</v>
      </c>
      <c r="I246">
        <v>1133</v>
      </c>
    </row>
    <row r="247" spans="1:9" x14ac:dyDescent="0.25">
      <c r="A247" s="126">
        <v>237</v>
      </c>
      <c r="B247" t="s">
        <v>904</v>
      </c>
      <c r="C247" t="s">
        <v>905</v>
      </c>
      <c r="D247">
        <v>627</v>
      </c>
      <c r="E247">
        <v>0</v>
      </c>
      <c r="F247">
        <v>0</v>
      </c>
      <c r="G247">
        <v>0</v>
      </c>
      <c r="H247">
        <v>0</v>
      </c>
      <c r="I247">
        <v>627</v>
      </c>
    </row>
    <row r="248" spans="1:9" x14ac:dyDescent="0.25">
      <c r="A248" s="126">
        <v>238</v>
      </c>
      <c r="B248" t="s">
        <v>907</v>
      </c>
      <c r="C248" t="s">
        <v>631</v>
      </c>
      <c r="D248">
        <v>2245</v>
      </c>
      <c r="E248">
        <v>0</v>
      </c>
      <c r="F248">
        <v>0</v>
      </c>
      <c r="G248">
        <v>0</v>
      </c>
      <c r="H248">
        <v>0</v>
      </c>
      <c r="I248">
        <v>2245</v>
      </c>
    </row>
    <row r="249" spans="1:9" x14ac:dyDescent="0.25">
      <c r="A249" s="126">
        <v>239</v>
      </c>
      <c r="B249" t="s">
        <v>909</v>
      </c>
      <c r="C249" t="s">
        <v>910</v>
      </c>
      <c r="D249">
        <v>795</v>
      </c>
      <c r="E249">
        <v>0</v>
      </c>
      <c r="F249">
        <v>0</v>
      </c>
      <c r="G249">
        <v>0</v>
      </c>
      <c r="H249">
        <v>0</v>
      </c>
      <c r="I249">
        <v>795</v>
      </c>
    </row>
    <row r="250" spans="1:9" x14ac:dyDescent="0.25">
      <c r="A250" s="126">
        <v>240</v>
      </c>
      <c r="B250" t="s">
        <v>912</v>
      </c>
      <c r="C250" t="s">
        <v>913</v>
      </c>
      <c r="D250">
        <v>4043</v>
      </c>
      <c r="E250">
        <v>0</v>
      </c>
      <c r="F250">
        <v>0</v>
      </c>
      <c r="G250">
        <v>0</v>
      </c>
      <c r="H250">
        <v>0</v>
      </c>
      <c r="I250">
        <v>4043</v>
      </c>
    </row>
    <row r="251" spans="1:9" x14ac:dyDescent="0.25">
      <c r="A251" s="126">
        <v>241</v>
      </c>
      <c r="B251" t="s">
        <v>915</v>
      </c>
      <c r="C251" t="s">
        <v>916</v>
      </c>
      <c r="D251">
        <v>3839</v>
      </c>
      <c r="E251">
        <v>0</v>
      </c>
      <c r="F251">
        <v>0</v>
      </c>
      <c r="G251">
        <v>0</v>
      </c>
      <c r="H251">
        <v>0</v>
      </c>
      <c r="I251">
        <v>3839</v>
      </c>
    </row>
    <row r="252" spans="1:9" x14ac:dyDescent="0.25">
      <c r="A252" s="126">
        <v>242</v>
      </c>
      <c r="B252" t="s">
        <v>918</v>
      </c>
      <c r="C252" t="s">
        <v>272</v>
      </c>
      <c r="D252">
        <v>1354</v>
      </c>
      <c r="E252">
        <v>0</v>
      </c>
      <c r="F252">
        <v>0</v>
      </c>
      <c r="G252">
        <v>0</v>
      </c>
      <c r="H252">
        <v>0</v>
      </c>
      <c r="I252">
        <v>1354</v>
      </c>
    </row>
    <row r="253" spans="1:9" x14ac:dyDescent="0.25">
      <c r="A253" s="126">
        <v>243</v>
      </c>
      <c r="B253" t="s">
        <v>920</v>
      </c>
      <c r="C253" t="s">
        <v>921</v>
      </c>
      <c r="D253">
        <v>3256</v>
      </c>
      <c r="E253">
        <v>0</v>
      </c>
      <c r="F253">
        <v>0</v>
      </c>
      <c r="G253">
        <v>0</v>
      </c>
      <c r="H253">
        <v>0</v>
      </c>
      <c r="I253">
        <v>3256</v>
      </c>
    </row>
    <row r="254" spans="1:9" x14ac:dyDescent="0.25">
      <c r="A254" s="126">
        <v>244</v>
      </c>
      <c r="B254" t="s">
        <v>923</v>
      </c>
      <c r="C254" t="s">
        <v>507</v>
      </c>
      <c r="D254">
        <v>6302</v>
      </c>
      <c r="E254">
        <v>0</v>
      </c>
      <c r="F254">
        <v>0</v>
      </c>
      <c r="G254">
        <v>0</v>
      </c>
      <c r="H254">
        <v>0</v>
      </c>
      <c r="I254">
        <v>6302</v>
      </c>
    </row>
    <row r="255" spans="1:9" x14ac:dyDescent="0.25">
      <c r="A255" s="126">
        <v>245</v>
      </c>
      <c r="B255" t="s">
        <v>925</v>
      </c>
      <c r="C255" t="s">
        <v>504</v>
      </c>
      <c r="D255">
        <v>734</v>
      </c>
      <c r="E255">
        <v>0</v>
      </c>
      <c r="F255">
        <v>0</v>
      </c>
      <c r="G255">
        <v>0</v>
      </c>
      <c r="H255">
        <v>0</v>
      </c>
      <c r="I255">
        <v>734</v>
      </c>
    </row>
    <row r="256" spans="1:9" x14ac:dyDescent="0.25">
      <c r="A256" s="126">
        <v>246</v>
      </c>
      <c r="B256" t="s">
        <v>927</v>
      </c>
      <c r="C256" t="s">
        <v>928</v>
      </c>
      <c r="D256">
        <v>928</v>
      </c>
      <c r="E256">
        <v>0</v>
      </c>
      <c r="F256">
        <v>0</v>
      </c>
      <c r="G256">
        <v>0</v>
      </c>
      <c r="H256">
        <v>0</v>
      </c>
      <c r="I256">
        <v>928</v>
      </c>
    </row>
    <row r="257" spans="1:9" x14ac:dyDescent="0.25">
      <c r="A257" s="126">
        <v>247</v>
      </c>
      <c r="B257" t="s">
        <v>930</v>
      </c>
      <c r="C257" t="s">
        <v>931</v>
      </c>
      <c r="D257">
        <v>1565</v>
      </c>
      <c r="E257">
        <v>0</v>
      </c>
      <c r="F257">
        <v>0</v>
      </c>
      <c r="G257">
        <v>0</v>
      </c>
      <c r="H257">
        <v>0</v>
      </c>
      <c r="I257">
        <v>1565</v>
      </c>
    </row>
    <row r="258" spans="1:9" x14ac:dyDescent="0.25">
      <c r="A258" s="126">
        <v>248</v>
      </c>
      <c r="B258" t="s">
        <v>933</v>
      </c>
      <c r="C258" t="s">
        <v>934</v>
      </c>
      <c r="D258">
        <v>732</v>
      </c>
      <c r="E258">
        <v>0</v>
      </c>
      <c r="F258">
        <v>0</v>
      </c>
      <c r="G258">
        <v>0</v>
      </c>
      <c r="H258">
        <v>0</v>
      </c>
      <c r="I258">
        <v>732</v>
      </c>
    </row>
    <row r="259" spans="1:9" x14ac:dyDescent="0.25">
      <c r="A259" s="126">
        <v>249</v>
      </c>
      <c r="B259" t="s">
        <v>936</v>
      </c>
      <c r="C259" t="s">
        <v>937</v>
      </c>
      <c r="D259">
        <v>804</v>
      </c>
      <c r="E259">
        <v>0</v>
      </c>
      <c r="F259">
        <v>0</v>
      </c>
      <c r="G259">
        <v>0</v>
      </c>
      <c r="H259">
        <v>0</v>
      </c>
      <c r="I259">
        <v>804</v>
      </c>
    </row>
    <row r="260" spans="1:9" x14ac:dyDescent="0.25">
      <c r="A260" s="126">
        <v>250</v>
      </c>
      <c r="B260" t="s">
        <v>939</v>
      </c>
      <c r="C260" t="s">
        <v>940</v>
      </c>
      <c r="D260">
        <v>928</v>
      </c>
      <c r="E260">
        <v>0</v>
      </c>
      <c r="F260">
        <v>0</v>
      </c>
      <c r="G260">
        <v>0</v>
      </c>
      <c r="H260">
        <v>0</v>
      </c>
      <c r="I260">
        <v>928</v>
      </c>
    </row>
    <row r="261" spans="1:9" x14ac:dyDescent="0.25">
      <c r="A261" s="126">
        <v>251</v>
      </c>
      <c r="B261" t="s">
        <v>942</v>
      </c>
      <c r="C261" t="s">
        <v>943</v>
      </c>
      <c r="D261">
        <v>2631</v>
      </c>
      <c r="E261">
        <v>0</v>
      </c>
      <c r="F261">
        <v>0</v>
      </c>
      <c r="G261">
        <v>0</v>
      </c>
      <c r="H261">
        <v>0</v>
      </c>
      <c r="I261">
        <v>2631</v>
      </c>
    </row>
    <row r="262" spans="1:9" x14ac:dyDescent="0.25">
      <c r="A262" s="126">
        <v>252</v>
      </c>
      <c r="B262" t="s">
        <v>945</v>
      </c>
      <c r="C262" t="s">
        <v>946</v>
      </c>
      <c r="D262">
        <v>1470</v>
      </c>
      <c r="E262">
        <v>0</v>
      </c>
      <c r="F262">
        <v>0</v>
      </c>
      <c r="G262">
        <v>0</v>
      </c>
      <c r="H262">
        <v>0</v>
      </c>
      <c r="I262">
        <v>1470</v>
      </c>
    </row>
    <row r="263" spans="1:9" x14ac:dyDescent="0.25">
      <c r="A263" s="126">
        <v>253</v>
      </c>
      <c r="B263" t="s">
        <v>948</v>
      </c>
      <c r="C263" t="s">
        <v>949</v>
      </c>
      <c r="D263">
        <v>1370</v>
      </c>
      <c r="E263">
        <v>0</v>
      </c>
      <c r="F263">
        <v>0</v>
      </c>
      <c r="G263">
        <v>0</v>
      </c>
      <c r="H263">
        <v>0</v>
      </c>
      <c r="I263">
        <v>1370</v>
      </c>
    </row>
    <row r="264" spans="1:9" x14ac:dyDescent="0.25">
      <c r="A264" s="126">
        <v>254</v>
      </c>
      <c r="B264" t="s">
        <v>951</v>
      </c>
      <c r="C264" t="s">
        <v>952</v>
      </c>
      <c r="D264">
        <v>865</v>
      </c>
      <c r="E264">
        <v>0</v>
      </c>
      <c r="F264">
        <v>0</v>
      </c>
      <c r="G264">
        <v>0</v>
      </c>
      <c r="H264">
        <v>0</v>
      </c>
      <c r="I264">
        <v>865</v>
      </c>
    </row>
    <row r="265" spans="1:9" x14ac:dyDescent="0.25">
      <c r="A265" s="126">
        <v>255</v>
      </c>
      <c r="B265" t="s">
        <v>954</v>
      </c>
      <c r="C265" t="s">
        <v>955</v>
      </c>
      <c r="D265">
        <v>3425</v>
      </c>
      <c r="E265">
        <v>0</v>
      </c>
      <c r="F265">
        <v>0</v>
      </c>
      <c r="G265">
        <v>0</v>
      </c>
      <c r="H265">
        <v>0</v>
      </c>
      <c r="I265">
        <v>3425</v>
      </c>
    </row>
    <row r="266" spans="1:9" x14ac:dyDescent="0.25">
      <c r="A266" s="126">
        <v>256</v>
      </c>
      <c r="B266" t="s">
        <v>957</v>
      </c>
      <c r="C266" t="s">
        <v>958</v>
      </c>
      <c r="D266">
        <v>1599</v>
      </c>
      <c r="E266">
        <v>0</v>
      </c>
      <c r="F266">
        <v>0</v>
      </c>
      <c r="G266">
        <v>0</v>
      </c>
      <c r="H266">
        <v>0</v>
      </c>
      <c r="I266">
        <v>1599</v>
      </c>
    </row>
    <row r="267" spans="1:9" x14ac:dyDescent="0.25">
      <c r="A267" s="126">
        <v>257</v>
      </c>
      <c r="B267" t="s">
        <v>960</v>
      </c>
      <c r="C267" t="s">
        <v>961</v>
      </c>
      <c r="D267">
        <v>1858</v>
      </c>
      <c r="E267">
        <v>0</v>
      </c>
      <c r="F267">
        <v>0</v>
      </c>
      <c r="G267">
        <v>0</v>
      </c>
      <c r="H267">
        <v>0</v>
      </c>
      <c r="I267">
        <v>1858</v>
      </c>
    </row>
    <row r="268" spans="1:9" x14ac:dyDescent="0.25">
      <c r="A268" s="126">
        <v>258</v>
      </c>
      <c r="B268" t="s">
        <v>963</v>
      </c>
      <c r="C268" t="s">
        <v>964</v>
      </c>
      <c r="D268">
        <v>621</v>
      </c>
      <c r="E268">
        <v>0</v>
      </c>
      <c r="F268">
        <v>0</v>
      </c>
      <c r="G268">
        <v>0</v>
      </c>
      <c r="H268">
        <v>0</v>
      </c>
      <c r="I268">
        <v>621</v>
      </c>
    </row>
    <row r="269" spans="1:9" x14ac:dyDescent="0.25">
      <c r="A269" s="126">
        <v>259</v>
      </c>
      <c r="B269" t="s">
        <v>966</v>
      </c>
      <c r="C269" t="s">
        <v>952</v>
      </c>
      <c r="D269">
        <v>777</v>
      </c>
      <c r="E269">
        <v>0</v>
      </c>
      <c r="F269">
        <v>0</v>
      </c>
      <c r="G269">
        <v>0</v>
      </c>
      <c r="H269">
        <v>0</v>
      </c>
      <c r="I269">
        <v>777</v>
      </c>
    </row>
    <row r="270" spans="1:9" x14ac:dyDescent="0.25">
      <c r="A270" s="126">
        <v>260</v>
      </c>
      <c r="B270" t="s">
        <v>968</v>
      </c>
      <c r="C270" t="s">
        <v>969</v>
      </c>
      <c r="D270">
        <v>856</v>
      </c>
      <c r="E270">
        <v>0</v>
      </c>
      <c r="F270">
        <v>0</v>
      </c>
      <c r="G270">
        <v>0</v>
      </c>
      <c r="H270">
        <v>0</v>
      </c>
      <c r="I270">
        <v>856</v>
      </c>
    </row>
    <row r="271" spans="1:9" x14ac:dyDescent="0.25">
      <c r="A271" s="126">
        <v>261</v>
      </c>
      <c r="B271" t="s">
        <v>971</v>
      </c>
      <c r="C271" t="s">
        <v>972</v>
      </c>
      <c r="D271">
        <v>1997</v>
      </c>
      <c r="E271">
        <v>0</v>
      </c>
      <c r="F271">
        <v>0</v>
      </c>
      <c r="G271">
        <v>0</v>
      </c>
      <c r="H271">
        <v>0</v>
      </c>
      <c r="I271">
        <v>1997</v>
      </c>
    </row>
    <row r="272" spans="1:9" x14ac:dyDescent="0.25">
      <c r="A272" s="126">
        <v>262</v>
      </c>
      <c r="B272" t="s">
        <v>974</v>
      </c>
      <c r="C272" t="s">
        <v>813</v>
      </c>
      <c r="D272">
        <v>921</v>
      </c>
      <c r="E272">
        <v>0</v>
      </c>
      <c r="F272">
        <v>0</v>
      </c>
      <c r="G272">
        <v>0</v>
      </c>
      <c r="H272">
        <v>0</v>
      </c>
      <c r="I272">
        <v>921</v>
      </c>
    </row>
    <row r="273" spans="1:9" x14ac:dyDescent="0.25">
      <c r="A273" s="126">
        <v>263</v>
      </c>
      <c r="B273" t="s">
        <v>976</v>
      </c>
      <c r="C273" t="s">
        <v>928</v>
      </c>
      <c r="D273">
        <v>3256</v>
      </c>
      <c r="E273">
        <v>0</v>
      </c>
      <c r="F273">
        <v>0</v>
      </c>
      <c r="G273">
        <v>0</v>
      </c>
      <c r="H273">
        <v>0</v>
      </c>
      <c r="I273">
        <v>3256</v>
      </c>
    </row>
    <row r="274" spans="1:9" x14ac:dyDescent="0.25">
      <c r="A274" s="126">
        <v>264</v>
      </c>
      <c r="B274" t="s">
        <v>978</v>
      </c>
      <c r="C274" t="s">
        <v>979</v>
      </c>
      <c r="D274">
        <v>3424</v>
      </c>
      <c r="E274">
        <v>0</v>
      </c>
      <c r="F274">
        <v>0</v>
      </c>
      <c r="G274">
        <v>0</v>
      </c>
      <c r="H274">
        <v>0</v>
      </c>
      <c r="I274">
        <v>3424</v>
      </c>
    </row>
    <row r="275" spans="1:9" x14ac:dyDescent="0.25">
      <c r="A275" s="126">
        <v>265</v>
      </c>
      <c r="B275" t="s">
        <v>981</v>
      </c>
      <c r="C275" t="s">
        <v>982</v>
      </c>
      <c r="D275">
        <v>3497</v>
      </c>
      <c r="E275">
        <v>0</v>
      </c>
      <c r="F275">
        <v>0</v>
      </c>
      <c r="G275">
        <v>0</v>
      </c>
      <c r="H275">
        <v>0</v>
      </c>
      <c r="I275">
        <v>3497</v>
      </c>
    </row>
    <row r="276" spans="1:9" x14ac:dyDescent="0.25">
      <c r="A276" s="126">
        <v>266</v>
      </c>
      <c r="B276" t="s">
        <v>984</v>
      </c>
      <c r="C276" t="s">
        <v>985</v>
      </c>
      <c r="D276">
        <v>4051</v>
      </c>
      <c r="E276">
        <v>0</v>
      </c>
      <c r="F276">
        <v>0</v>
      </c>
      <c r="G276">
        <v>0</v>
      </c>
      <c r="H276">
        <v>0</v>
      </c>
      <c r="I276">
        <v>4051</v>
      </c>
    </row>
    <row r="277" spans="1:9" x14ac:dyDescent="0.25">
      <c r="A277" s="126">
        <v>267</v>
      </c>
      <c r="B277" t="s">
        <v>987</v>
      </c>
      <c r="C277" t="s">
        <v>988</v>
      </c>
      <c r="D277">
        <v>1167</v>
      </c>
      <c r="E277">
        <v>0</v>
      </c>
      <c r="F277">
        <v>0</v>
      </c>
      <c r="G277">
        <v>0</v>
      </c>
      <c r="H277">
        <v>0</v>
      </c>
      <c r="I277">
        <v>1167</v>
      </c>
    </row>
    <row r="278" spans="1:9" x14ac:dyDescent="0.25">
      <c r="A278" s="126">
        <v>268</v>
      </c>
      <c r="B278" t="s">
        <v>990</v>
      </c>
      <c r="C278" t="s">
        <v>991</v>
      </c>
      <c r="D278">
        <v>3937</v>
      </c>
      <c r="E278">
        <v>0</v>
      </c>
      <c r="F278">
        <v>0</v>
      </c>
      <c r="G278">
        <v>0</v>
      </c>
      <c r="H278">
        <v>0</v>
      </c>
      <c r="I278">
        <v>3937</v>
      </c>
    </row>
    <row r="279" spans="1:9" x14ac:dyDescent="0.25">
      <c r="A279" s="126">
        <v>269</v>
      </c>
      <c r="B279" t="s">
        <v>993</v>
      </c>
      <c r="C279" t="s">
        <v>994</v>
      </c>
      <c r="D279">
        <v>1334</v>
      </c>
      <c r="E279">
        <v>0</v>
      </c>
      <c r="F279">
        <v>0</v>
      </c>
      <c r="G279">
        <v>0</v>
      </c>
      <c r="H279">
        <v>0</v>
      </c>
      <c r="I279">
        <v>1334</v>
      </c>
    </row>
    <row r="280" spans="1:9" x14ac:dyDescent="0.25">
      <c r="A280" s="126">
        <v>270</v>
      </c>
      <c r="B280" t="s">
        <v>996</v>
      </c>
      <c r="C280" t="s">
        <v>997</v>
      </c>
      <c r="D280">
        <v>776</v>
      </c>
      <c r="E280">
        <v>0</v>
      </c>
      <c r="F280">
        <v>0</v>
      </c>
      <c r="G280">
        <v>0</v>
      </c>
      <c r="H280">
        <v>0</v>
      </c>
      <c r="I280">
        <v>776</v>
      </c>
    </row>
    <row r="281" spans="1:9" x14ac:dyDescent="0.25">
      <c r="A281" s="126">
        <v>271</v>
      </c>
      <c r="B281" t="s">
        <v>999</v>
      </c>
      <c r="C281" t="s">
        <v>1000</v>
      </c>
      <c r="D281">
        <v>2185</v>
      </c>
      <c r="E281">
        <v>0</v>
      </c>
      <c r="F281">
        <v>0</v>
      </c>
      <c r="G281">
        <v>0</v>
      </c>
      <c r="H281">
        <v>0</v>
      </c>
      <c r="I281">
        <v>2185</v>
      </c>
    </row>
    <row r="282" spans="1:9" x14ac:dyDescent="0.25">
      <c r="A282" s="126">
        <v>272</v>
      </c>
      <c r="B282" t="s">
        <v>1002</v>
      </c>
      <c r="C282" t="s">
        <v>1003</v>
      </c>
      <c r="D282">
        <v>789</v>
      </c>
      <c r="E282">
        <v>0</v>
      </c>
      <c r="F282">
        <v>0</v>
      </c>
      <c r="G282">
        <v>0</v>
      </c>
      <c r="H282">
        <v>0</v>
      </c>
      <c r="I282">
        <v>789</v>
      </c>
    </row>
    <row r="283" spans="1:9" x14ac:dyDescent="0.25">
      <c r="A283" s="126">
        <v>273</v>
      </c>
      <c r="B283" t="s">
        <v>1005</v>
      </c>
      <c r="C283" t="s">
        <v>1006</v>
      </c>
      <c r="D283">
        <v>1075</v>
      </c>
      <c r="E283">
        <v>0</v>
      </c>
      <c r="F283">
        <v>0</v>
      </c>
      <c r="G283">
        <v>0</v>
      </c>
      <c r="H283">
        <v>0</v>
      </c>
      <c r="I283">
        <v>1075</v>
      </c>
    </row>
    <row r="284" spans="1:9" x14ac:dyDescent="0.25">
      <c r="A284" s="126">
        <v>274</v>
      </c>
      <c r="B284" t="s">
        <v>1008</v>
      </c>
      <c r="C284" t="s">
        <v>1009</v>
      </c>
      <c r="D284">
        <v>2424</v>
      </c>
      <c r="E284">
        <v>0</v>
      </c>
      <c r="F284">
        <v>0</v>
      </c>
      <c r="G284">
        <v>0</v>
      </c>
      <c r="H284">
        <v>0</v>
      </c>
      <c r="I284">
        <v>2424</v>
      </c>
    </row>
    <row r="285" spans="1:9" x14ac:dyDescent="0.25">
      <c r="A285" s="126">
        <v>275</v>
      </c>
      <c r="B285" t="s">
        <v>1011</v>
      </c>
      <c r="C285" t="s">
        <v>1012</v>
      </c>
      <c r="D285">
        <v>1003</v>
      </c>
      <c r="E285">
        <v>0</v>
      </c>
      <c r="F285">
        <v>0</v>
      </c>
      <c r="G285">
        <v>0</v>
      </c>
      <c r="H285">
        <v>0</v>
      </c>
      <c r="I285">
        <v>1003</v>
      </c>
    </row>
    <row r="286" spans="1:9" x14ac:dyDescent="0.25">
      <c r="A286" s="126">
        <v>276</v>
      </c>
      <c r="B286" t="s">
        <v>1014</v>
      </c>
      <c r="C286" t="s">
        <v>1015</v>
      </c>
      <c r="D286">
        <v>2843</v>
      </c>
      <c r="E286">
        <v>0</v>
      </c>
      <c r="F286">
        <v>0</v>
      </c>
      <c r="G286">
        <v>0</v>
      </c>
      <c r="H286">
        <v>0</v>
      </c>
      <c r="I286">
        <v>2843</v>
      </c>
    </row>
    <row r="287" spans="1:9" x14ac:dyDescent="0.25">
      <c r="A287" s="126">
        <v>277</v>
      </c>
      <c r="B287" t="s">
        <v>1017</v>
      </c>
      <c r="C287" t="s">
        <v>1018</v>
      </c>
      <c r="D287">
        <v>4080</v>
      </c>
      <c r="E287">
        <v>0</v>
      </c>
      <c r="F287">
        <v>0</v>
      </c>
      <c r="G287">
        <v>0</v>
      </c>
      <c r="H287">
        <v>0</v>
      </c>
      <c r="I287">
        <v>4080</v>
      </c>
    </row>
    <row r="288" spans="1:9" x14ac:dyDescent="0.25">
      <c r="A288" s="126">
        <v>278</v>
      </c>
      <c r="B288" t="s">
        <v>1020</v>
      </c>
      <c r="C288" t="s">
        <v>1021</v>
      </c>
      <c r="D288">
        <v>3050</v>
      </c>
      <c r="E288">
        <v>0</v>
      </c>
      <c r="F288">
        <v>0</v>
      </c>
      <c r="G288">
        <v>0</v>
      </c>
      <c r="H288">
        <v>0</v>
      </c>
      <c r="I288">
        <v>3050</v>
      </c>
    </row>
    <row r="289" spans="1:9" x14ac:dyDescent="0.25">
      <c r="A289" s="126">
        <v>279</v>
      </c>
      <c r="B289" t="s">
        <v>1023</v>
      </c>
      <c r="C289" t="s">
        <v>1024</v>
      </c>
      <c r="D289">
        <v>1361</v>
      </c>
      <c r="E289">
        <v>0</v>
      </c>
      <c r="F289">
        <v>0</v>
      </c>
      <c r="G289">
        <v>0</v>
      </c>
      <c r="H289">
        <v>0</v>
      </c>
      <c r="I289">
        <v>1361</v>
      </c>
    </row>
    <row r="290" spans="1:9" x14ac:dyDescent="0.25">
      <c r="A290" s="126">
        <v>280</v>
      </c>
      <c r="B290" t="s">
        <v>1026</v>
      </c>
      <c r="C290" t="s">
        <v>870</v>
      </c>
      <c r="D290">
        <v>459</v>
      </c>
      <c r="E290">
        <v>0</v>
      </c>
      <c r="F290">
        <v>0</v>
      </c>
      <c r="G290">
        <v>0</v>
      </c>
      <c r="H290">
        <v>0</v>
      </c>
      <c r="I290">
        <v>459</v>
      </c>
    </row>
    <row r="291" spans="1:9" x14ac:dyDescent="0.25">
      <c r="A291" s="126">
        <v>281</v>
      </c>
      <c r="B291" t="s">
        <v>1028</v>
      </c>
      <c r="C291" t="s">
        <v>1029</v>
      </c>
      <c r="D291">
        <v>4806</v>
      </c>
      <c r="E291">
        <v>0</v>
      </c>
      <c r="F291">
        <v>0</v>
      </c>
      <c r="G291">
        <v>0</v>
      </c>
      <c r="H291">
        <v>0</v>
      </c>
      <c r="I291">
        <v>4806</v>
      </c>
    </row>
    <row r="292" spans="1:9" x14ac:dyDescent="0.25">
      <c r="A292" s="126">
        <v>282</v>
      </c>
      <c r="B292" t="s">
        <v>1031</v>
      </c>
      <c r="C292" t="s">
        <v>1032</v>
      </c>
      <c r="D292">
        <v>2250</v>
      </c>
      <c r="E292">
        <v>0</v>
      </c>
      <c r="F292">
        <v>0</v>
      </c>
      <c r="G292">
        <v>0</v>
      </c>
      <c r="H292">
        <v>0</v>
      </c>
      <c r="I292">
        <v>2250</v>
      </c>
    </row>
    <row r="293" spans="1:9" x14ac:dyDescent="0.25">
      <c r="A293" s="126">
        <v>283</v>
      </c>
      <c r="B293" t="s">
        <v>1034</v>
      </c>
      <c r="C293" t="s">
        <v>1035</v>
      </c>
      <c r="D293">
        <v>6625</v>
      </c>
      <c r="E293">
        <v>0</v>
      </c>
      <c r="F293">
        <v>0</v>
      </c>
      <c r="G293">
        <v>0</v>
      </c>
      <c r="H293">
        <v>0</v>
      </c>
      <c r="I293">
        <v>6625</v>
      </c>
    </row>
    <row r="294" spans="1:9" x14ac:dyDescent="0.25">
      <c r="A294" s="126">
        <v>284</v>
      </c>
      <c r="B294" t="s">
        <v>1037</v>
      </c>
      <c r="C294" t="s">
        <v>1038</v>
      </c>
      <c r="D294">
        <v>1017</v>
      </c>
      <c r="E294">
        <v>0</v>
      </c>
      <c r="F294">
        <v>0</v>
      </c>
      <c r="G294">
        <v>0</v>
      </c>
      <c r="H294">
        <v>0</v>
      </c>
      <c r="I294">
        <v>1017</v>
      </c>
    </row>
    <row r="295" spans="1:9" x14ac:dyDescent="0.25">
      <c r="A295" s="126">
        <v>285</v>
      </c>
      <c r="B295" t="s">
        <v>1040</v>
      </c>
      <c r="C295" t="s">
        <v>985</v>
      </c>
      <c r="D295">
        <v>6859</v>
      </c>
      <c r="E295">
        <v>0</v>
      </c>
      <c r="F295">
        <v>0</v>
      </c>
      <c r="G295">
        <v>0</v>
      </c>
      <c r="H295">
        <v>0</v>
      </c>
      <c r="I295">
        <v>6859</v>
      </c>
    </row>
    <row r="296" spans="1:9" x14ac:dyDescent="0.25">
      <c r="A296" s="126">
        <v>286</v>
      </c>
      <c r="B296" t="s">
        <v>1042</v>
      </c>
      <c r="C296" t="s">
        <v>1043</v>
      </c>
      <c r="D296">
        <v>562</v>
      </c>
      <c r="E296">
        <v>0</v>
      </c>
      <c r="F296">
        <v>0</v>
      </c>
      <c r="G296">
        <v>0</v>
      </c>
      <c r="H296">
        <v>0</v>
      </c>
      <c r="I296">
        <v>562</v>
      </c>
    </row>
    <row r="297" spans="1:9" x14ac:dyDescent="0.25">
      <c r="A297" s="126">
        <v>287</v>
      </c>
      <c r="B297" t="s">
        <v>1045</v>
      </c>
      <c r="C297" t="s">
        <v>1046</v>
      </c>
      <c r="D297">
        <v>30</v>
      </c>
      <c r="E297">
        <v>0</v>
      </c>
      <c r="F297">
        <v>0</v>
      </c>
      <c r="G297">
        <v>0</v>
      </c>
      <c r="H297">
        <v>0</v>
      </c>
      <c r="I297">
        <v>30</v>
      </c>
    </row>
    <row r="298" spans="1:9" x14ac:dyDescent="0.25">
      <c r="A298" s="126">
        <v>288</v>
      </c>
      <c r="B298" t="s">
        <v>1048</v>
      </c>
      <c r="C298" t="s">
        <v>870</v>
      </c>
      <c r="D298">
        <v>1579</v>
      </c>
      <c r="E298">
        <v>0</v>
      </c>
      <c r="F298">
        <v>0</v>
      </c>
      <c r="G298">
        <v>0</v>
      </c>
      <c r="H298">
        <v>0</v>
      </c>
      <c r="I298">
        <v>1579</v>
      </c>
    </row>
    <row r="299" spans="1:9" x14ac:dyDescent="0.25">
      <c r="A299" s="126">
        <v>290</v>
      </c>
      <c r="B299" t="s">
        <v>1049</v>
      </c>
      <c r="C299" t="s">
        <v>1050</v>
      </c>
      <c r="D299">
        <v>779</v>
      </c>
      <c r="E299">
        <v>0</v>
      </c>
      <c r="F299">
        <v>0</v>
      </c>
      <c r="G299">
        <v>0</v>
      </c>
      <c r="H299">
        <v>0</v>
      </c>
      <c r="I299">
        <v>779</v>
      </c>
    </row>
    <row r="300" spans="1:9" x14ac:dyDescent="0.25">
      <c r="A300" s="126">
        <v>291</v>
      </c>
      <c r="B300" t="s">
        <v>1052</v>
      </c>
      <c r="C300" t="s">
        <v>1053</v>
      </c>
      <c r="D300">
        <v>1956</v>
      </c>
      <c r="E300">
        <v>0</v>
      </c>
      <c r="F300">
        <v>0</v>
      </c>
      <c r="G300">
        <v>0</v>
      </c>
      <c r="H300">
        <v>0</v>
      </c>
      <c r="I300">
        <v>1956</v>
      </c>
    </row>
    <row r="301" spans="1:9" x14ac:dyDescent="0.25">
      <c r="A301" s="126">
        <v>292</v>
      </c>
      <c r="B301" t="s">
        <v>1055</v>
      </c>
      <c r="C301" t="s">
        <v>1056</v>
      </c>
      <c r="D301">
        <v>2566</v>
      </c>
      <c r="E301">
        <v>0</v>
      </c>
      <c r="F301">
        <v>0</v>
      </c>
      <c r="G301">
        <v>0</v>
      </c>
      <c r="H301">
        <v>0</v>
      </c>
      <c r="I301">
        <v>2566</v>
      </c>
    </row>
    <row r="302" spans="1:9" x14ac:dyDescent="0.25">
      <c r="A302" s="126">
        <v>293</v>
      </c>
      <c r="B302" t="s">
        <v>1058</v>
      </c>
      <c r="C302" t="s">
        <v>1059</v>
      </c>
      <c r="D302">
        <v>1433</v>
      </c>
      <c r="E302">
        <v>0</v>
      </c>
      <c r="F302">
        <v>0</v>
      </c>
      <c r="G302">
        <v>0</v>
      </c>
      <c r="H302">
        <v>0</v>
      </c>
      <c r="I302">
        <v>1433</v>
      </c>
    </row>
    <row r="303" spans="1:9" x14ac:dyDescent="0.25">
      <c r="A303" s="126">
        <v>294</v>
      </c>
      <c r="B303" t="s">
        <v>1061</v>
      </c>
      <c r="C303" t="s">
        <v>1062</v>
      </c>
      <c r="D303">
        <v>1992</v>
      </c>
      <c r="E303">
        <v>0</v>
      </c>
      <c r="F303">
        <v>0</v>
      </c>
      <c r="G303">
        <v>0</v>
      </c>
      <c r="H303">
        <v>0</v>
      </c>
      <c r="I303">
        <v>1992</v>
      </c>
    </row>
    <row r="304" spans="1:9" x14ac:dyDescent="0.25">
      <c r="A304" s="126">
        <v>295</v>
      </c>
      <c r="B304" t="s">
        <v>1064</v>
      </c>
      <c r="C304" t="s">
        <v>1065</v>
      </c>
      <c r="D304">
        <v>2004</v>
      </c>
      <c r="E304">
        <v>0</v>
      </c>
      <c r="F304">
        <v>0</v>
      </c>
      <c r="G304">
        <v>0</v>
      </c>
      <c r="H304">
        <v>0</v>
      </c>
      <c r="I304">
        <v>2004</v>
      </c>
    </row>
    <row r="305" spans="1:9" x14ac:dyDescent="0.25">
      <c r="A305" s="126">
        <v>296</v>
      </c>
      <c r="B305" t="s">
        <v>1067</v>
      </c>
      <c r="C305" t="s">
        <v>1068</v>
      </c>
      <c r="D305">
        <v>2565</v>
      </c>
      <c r="E305">
        <v>0</v>
      </c>
      <c r="F305">
        <v>0</v>
      </c>
      <c r="G305">
        <v>0</v>
      </c>
      <c r="H305">
        <v>0</v>
      </c>
      <c r="I305">
        <v>2565</v>
      </c>
    </row>
    <row r="306" spans="1:9" x14ac:dyDescent="0.25">
      <c r="A306" s="126">
        <v>297</v>
      </c>
      <c r="B306" t="s">
        <v>1070</v>
      </c>
      <c r="C306" t="s">
        <v>1071</v>
      </c>
      <c r="D306">
        <v>1819</v>
      </c>
      <c r="E306">
        <v>0</v>
      </c>
      <c r="F306">
        <v>0</v>
      </c>
      <c r="G306">
        <v>0</v>
      </c>
      <c r="H306">
        <v>0</v>
      </c>
      <c r="I306">
        <v>1819</v>
      </c>
    </row>
    <row r="307" spans="1:9" x14ac:dyDescent="0.25">
      <c r="A307" s="126">
        <v>298</v>
      </c>
      <c r="B307" t="s">
        <v>1073</v>
      </c>
      <c r="C307" t="s">
        <v>1074</v>
      </c>
      <c r="D307">
        <v>1413</v>
      </c>
      <c r="E307">
        <v>0</v>
      </c>
      <c r="F307">
        <v>0</v>
      </c>
      <c r="G307">
        <v>0</v>
      </c>
      <c r="H307">
        <v>0</v>
      </c>
      <c r="I307">
        <v>1413</v>
      </c>
    </row>
    <row r="308" spans="1:9" x14ac:dyDescent="0.25">
      <c r="A308" s="126">
        <v>299</v>
      </c>
      <c r="B308" t="s">
        <v>1076</v>
      </c>
      <c r="C308" t="s">
        <v>1077</v>
      </c>
      <c r="D308">
        <v>1585</v>
      </c>
      <c r="E308">
        <v>0</v>
      </c>
      <c r="F308">
        <v>0</v>
      </c>
      <c r="G308">
        <v>0</v>
      </c>
      <c r="H308">
        <v>0</v>
      </c>
      <c r="I308">
        <v>1585</v>
      </c>
    </row>
    <row r="309" spans="1:9" x14ac:dyDescent="0.25">
      <c r="A309" s="126">
        <v>300</v>
      </c>
      <c r="B309" t="s">
        <v>1079</v>
      </c>
      <c r="C309" t="s">
        <v>1080</v>
      </c>
      <c r="D309">
        <v>1696</v>
      </c>
      <c r="E309">
        <v>0</v>
      </c>
      <c r="F309">
        <v>0</v>
      </c>
      <c r="G309">
        <v>0</v>
      </c>
      <c r="H309">
        <v>0</v>
      </c>
      <c r="I309">
        <v>1696</v>
      </c>
    </row>
    <row r="310" spans="1:9" x14ac:dyDescent="0.25">
      <c r="A310" s="126">
        <v>301</v>
      </c>
      <c r="B310" t="s">
        <v>1082</v>
      </c>
      <c r="C310" t="s">
        <v>1083</v>
      </c>
      <c r="D310">
        <v>4116</v>
      </c>
      <c r="E310">
        <v>0</v>
      </c>
      <c r="F310">
        <v>0</v>
      </c>
      <c r="G310">
        <v>0</v>
      </c>
      <c r="H310">
        <v>0</v>
      </c>
      <c r="I310">
        <v>4116</v>
      </c>
    </row>
    <row r="311" spans="1:9" x14ac:dyDescent="0.25">
      <c r="A311" s="126">
        <v>302</v>
      </c>
      <c r="B311" t="s">
        <v>1085</v>
      </c>
      <c r="C311" t="s">
        <v>1086</v>
      </c>
      <c r="D311">
        <v>3242</v>
      </c>
      <c r="E311">
        <v>0</v>
      </c>
      <c r="F311">
        <v>0</v>
      </c>
      <c r="G311">
        <v>0</v>
      </c>
      <c r="H311">
        <v>0</v>
      </c>
      <c r="I311">
        <v>3242</v>
      </c>
    </row>
    <row r="312" spans="1:9" x14ac:dyDescent="0.25">
      <c r="A312" s="126">
        <v>303</v>
      </c>
      <c r="B312" t="s">
        <v>1088</v>
      </c>
      <c r="C312" t="s">
        <v>1089</v>
      </c>
      <c r="D312">
        <v>1841</v>
      </c>
      <c r="E312">
        <v>0</v>
      </c>
      <c r="F312">
        <v>0</v>
      </c>
      <c r="G312">
        <v>0</v>
      </c>
      <c r="H312">
        <v>0</v>
      </c>
      <c r="I312">
        <v>1841</v>
      </c>
    </row>
    <row r="313" spans="1:9" x14ac:dyDescent="0.25">
      <c r="A313" s="126">
        <v>304</v>
      </c>
      <c r="B313" t="s">
        <v>1091</v>
      </c>
      <c r="C313" t="s">
        <v>1092</v>
      </c>
      <c r="D313">
        <v>1447</v>
      </c>
      <c r="E313">
        <v>0</v>
      </c>
      <c r="F313">
        <v>0</v>
      </c>
      <c r="G313">
        <v>0</v>
      </c>
      <c r="H313">
        <v>0</v>
      </c>
      <c r="I313">
        <v>1447</v>
      </c>
    </row>
    <row r="314" spans="1:9" x14ac:dyDescent="0.25">
      <c r="A314" s="126">
        <v>305</v>
      </c>
      <c r="B314" t="s">
        <v>1094</v>
      </c>
      <c r="C314" t="s">
        <v>156</v>
      </c>
      <c r="D314">
        <v>2754</v>
      </c>
      <c r="E314">
        <v>0</v>
      </c>
      <c r="F314">
        <v>0</v>
      </c>
      <c r="G314">
        <v>0</v>
      </c>
      <c r="H314">
        <v>0</v>
      </c>
      <c r="I314">
        <v>2754</v>
      </c>
    </row>
    <row r="315" spans="1:9" x14ac:dyDescent="0.25">
      <c r="A315" s="126">
        <v>306</v>
      </c>
      <c r="B315" t="s">
        <v>1096</v>
      </c>
      <c r="C315" t="s">
        <v>910</v>
      </c>
      <c r="D315">
        <v>2244</v>
      </c>
      <c r="E315">
        <v>0</v>
      </c>
      <c r="F315">
        <v>0</v>
      </c>
      <c r="G315">
        <v>0</v>
      </c>
      <c r="H315">
        <v>0</v>
      </c>
      <c r="I315">
        <v>2244</v>
      </c>
    </row>
    <row r="316" spans="1:9" x14ac:dyDescent="0.25">
      <c r="A316" s="126">
        <v>307</v>
      </c>
      <c r="B316" t="s">
        <v>1098</v>
      </c>
      <c r="C316" t="s">
        <v>1099</v>
      </c>
      <c r="D316">
        <v>734</v>
      </c>
      <c r="E316">
        <v>0</v>
      </c>
      <c r="F316">
        <v>0</v>
      </c>
      <c r="G316">
        <v>0</v>
      </c>
      <c r="H316">
        <v>0</v>
      </c>
      <c r="I316">
        <v>734</v>
      </c>
    </row>
    <row r="317" spans="1:9" x14ac:dyDescent="0.25">
      <c r="A317" s="126">
        <v>308</v>
      </c>
      <c r="B317" t="s">
        <v>1101</v>
      </c>
      <c r="C317" t="s">
        <v>1086</v>
      </c>
      <c r="D317">
        <v>426</v>
      </c>
      <c r="E317">
        <v>0</v>
      </c>
      <c r="F317">
        <v>0</v>
      </c>
      <c r="G317">
        <v>0</v>
      </c>
      <c r="H317">
        <v>0</v>
      </c>
      <c r="I317">
        <v>426</v>
      </c>
    </row>
    <row r="318" spans="1:9" x14ac:dyDescent="0.25">
      <c r="A318" s="126">
        <v>309</v>
      </c>
      <c r="B318" t="s">
        <v>1103</v>
      </c>
      <c r="C318" t="s">
        <v>1104</v>
      </c>
      <c r="D318">
        <v>1181</v>
      </c>
      <c r="E318">
        <v>0</v>
      </c>
      <c r="F318">
        <v>0</v>
      </c>
      <c r="G318">
        <v>0</v>
      </c>
      <c r="H318">
        <v>0</v>
      </c>
      <c r="I318">
        <v>1181</v>
      </c>
    </row>
    <row r="319" spans="1:9" x14ac:dyDescent="0.25">
      <c r="A319" s="126">
        <v>310</v>
      </c>
      <c r="B319" t="s">
        <v>1106</v>
      </c>
      <c r="C319" t="s">
        <v>640</v>
      </c>
      <c r="D319">
        <v>1818</v>
      </c>
      <c r="E319">
        <v>0</v>
      </c>
      <c r="F319">
        <v>0</v>
      </c>
      <c r="G319">
        <v>0</v>
      </c>
      <c r="H319">
        <v>0</v>
      </c>
      <c r="I319">
        <v>1818</v>
      </c>
    </row>
    <row r="320" spans="1:9" x14ac:dyDescent="0.25">
      <c r="A320" s="126">
        <v>311</v>
      </c>
      <c r="B320" t="s">
        <v>1108</v>
      </c>
      <c r="C320" t="s">
        <v>640</v>
      </c>
      <c r="D320">
        <v>1130</v>
      </c>
      <c r="E320">
        <v>0</v>
      </c>
      <c r="F320">
        <v>0</v>
      </c>
      <c r="G320">
        <v>0</v>
      </c>
      <c r="H320">
        <v>0</v>
      </c>
      <c r="I320">
        <v>1130</v>
      </c>
    </row>
    <row r="321" spans="1:9" x14ac:dyDescent="0.25">
      <c r="A321" s="126">
        <v>312</v>
      </c>
      <c r="B321" t="s">
        <v>1110</v>
      </c>
      <c r="C321" t="s">
        <v>504</v>
      </c>
      <c r="D321">
        <v>1002</v>
      </c>
      <c r="E321">
        <v>0</v>
      </c>
      <c r="F321">
        <v>0</v>
      </c>
      <c r="G321">
        <v>0</v>
      </c>
      <c r="H321">
        <v>0</v>
      </c>
      <c r="I321">
        <v>1002</v>
      </c>
    </row>
    <row r="322" spans="1:9" x14ac:dyDescent="0.25">
      <c r="A322" s="126">
        <v>313</v>
      </c>
      <c r="B322" t="s">
        <v>1112</v>
      </c>
      <c r="C322" t="s">
        <v>1113</v>
      </c>
      <c r="D322">
        <v>1017</v>
      </c>
      <c r="E322">
        <v>0</v>
      </c>
      <c r="F322">
        <v>0</v>
      </c>
      <c r="G322">
        <v>0</v>
      </c>
      <c r="H322">
        <v>0</v>
      </c>
      <c r="I322">
        <v>1017</v>
      </c>
    </row>
    <row r="323" spans="1:9" x14ac:dyDescent="0.25">
      <c r="A323" s="126">
        <v>314</v>
      </c>
      <c r="B323" t="s">
        <v>1115</v>
      </c>
      <c r="C323" t="s">
        <v>18</v>
      </c>
      <c r="D323">
        <v>1057</v>
      </c>
      <c r="E323">
        <v>0</v>
      </c>
      <c r="F323">
        <v>0</v>
      </c>
      <c r="G323">
        <v>0</v>
      </c>
      <c r="H323">
        <v>0</v>
      </c>
      <c r="I323">
        <v>1057</v>
      </c>
    </row>
    <row r="324" spans="1:9" x14ac:dyDescent="0.25">
      <c r="A324" s="126">
        <v>315</v>
      </c>
      <c r="B324" t="s">
        <v>1117</v>
      </c>
      <c r="C324" t="s">
        <v>1118</v>
      </c>
      <c r="D324">
        <v>869</v>
      </c>
      <c r="E324">
        <v>0</v>
      </c>
      <c r="F324">
        <v>0</v>
      </c>
      <c r="G324">
        <v>0</v>
      </c>
      <c r="H324">
        <v>0</v>
      </c>
      <c r="I324">
        <v>869</v>
      </c>
    </row>
    <row r="325" spans="1:9" x14ac:dyDescent="0.25">
      <c r="A325" s="126">
        <v>316</v>
      </c>
      <c r="B325" t="s">
        <v>1120</v>
      </c>
      <c r="C325" t="s">
        <v>272</v>
      </c>
      <c r="D325">
        <v>758</v>
      </c>
      <c r="E325">
        <v>0</v>
      </c>
      <c r="F325">
        <v>0</v>
      </c>
      <c r="G325">
        <v>0</v>
      </c>
      <c r="H325">
        <v>0</v>
      </c>
      <c r="I325">
        <v>758</v>
      </c>
    </row>
    <row r="326" spans="1:9" x14ac:dyDescent="0.25">
      <c r="A326" s="126">
        <v>317</v>
      </c>
      <c r="B326" t="s">
        <v>1122</v>
      </c>
      <c r="C326" t="s">
        <v>1123</v>
      </c>
      <c r="D326">
        <v>1560</v>
      </c>
      <c r="E326">
        <v>0</v>
      </c>
      <c r="F326">
        <v>0</v>
      </c>
      <c r="G326">
        <v>0</v>
      </c>
      <c r="H326">
        <v>0</v>
      </c>
      <c r="I326">
        <v>1560</v>
      </c>
    </row>
    <row r="327" spans="1:9" x14ac:dyDescent="0.25">
      <c r="A327" s="126">
        <v>318</v>
      </c>
      <c r="B327" t="s">
        <v>1125</v>
      </c>
      <c r="C327" t="s">
        <v>536</v>
      </c>
      <c r="D327">
        <v>5207</v>
      </c>
      <c r="E327">
        <v>0</v>
      </c>
      <c r="F327">
        <v>0</v>
      </c>
      <c r="G327">
        <v>0</v>
      </c>
      <c r="H327">
        <v>0</v>
      </c>
      <c r="I327">
        <v>5207</v>
      </c>
    </row>
    <row r="328" spans="1:9" x14ac:dyDescent="0.25">
      <c r="A328" s="126">
        <v>319</v>
      </c>
      <c r="B328" t="s">
        <v>1127</v>
      </c>
      <c r="C328" t="s">
        <v>1128</v>
      </c>
      <c r="D328">
        <v>60</v>
      </c>
      <c r="E328">
        <v>0</v>
      </c>
      <c r="F328">
        <v>0</v>
      </c>
      <c r="G328">
        <v>0</v>
      </c>
      <c r="H328">
        <v>0</v>
      </c>
      <c r="I328">
        <v>60</v>
      </c>
    </row>
    <row r="329" spans="1:9" x14ac:dyDescent="0.25">
      <c r="A329" s="126">
        <v>320</v>
      </c>
      <c r="B329" t="s">
        <v>1130</v>
      </c>
      <c r="C329" t="s">
        <v>1131</v>
      </c>
      <c r="D329">
        <v>3564</v>
      </c>
      <c r="E329">
        <v>0</v>
      </c>
      <c r="F329">
        <v>0</v>
      </c>
      <c r="G329">
        <v>0</v>
      </c>
      <c r="H329">
        <v>0</v>
      </c>
      <c r="I329">
        <v>3564</v>
      </c>
    </row>
    <row r="330" spans="1:9" x14ac:dyDescent="0.25">
      <c r="A330" s="126">
        <v>321</v>
      </c>
      <c r="B330" t="s">
        <v>1133</v>
      </c>
      <c r="C330" t="s">
        <v>1134</v>
      </c>
      <c r="D330">
        <v>2796</v>
      </c>
      <c r="E330">
        <v>0</v>
      </c>
      <c r="F330">
        <v>0</v>
      </c>
      <c r="G330">
        <v>0</v>
      </c>
      <c r="H330">
        <v>0</v>
      </c>
      <c r="I330">
        <v>2796</v>
      </c>
    </row>
    <row r="331" spans="1:9" x14ac:dyDescent="0.25">
      <c r="A331" s="126">
        <v>322</v>
      </c>
      <c r="B331" t="s">
        <v>1136</v>
      </c>
      <c r="C331" t="s">
        <v>1137</v>
      </c>
      <c r="D331">
        <v>4605</v>
      </c>
      <c r="E331">
        <v>0</v>
      </c>
      <c r="F331">
        <v>0</v>
      </c>
      <c r="G331">
        <v>0</v>
      </c>
      <c r="H331">
        <v>0</v>
      </c>
      <c r="I331">
        <v>4605</v>
      </c>
    </row>
    <row r="332" spans="1:9" x14ac:dyDescent="0.25">
      <c r="A332" s="126">
        <v>323</v>
      </c>
      <c r="B332" t="s">
        <v>1139</v>
      </c>
      <c r="C332" t="s">
        <v>1140</v>
      </c>
      <c r="D332">
        <v>649</v>
      </c>
      <c r="E332">
        <v>0</v>
      </c>
      <c r="F332">
        <v>0</v>
      </c>
      <c r="G332">
        <v>0</v>
      </c>
      <c r="H332">
        <v>0</v>
      </c>
      <c r="I332">
        <v>649</v>
      </c>
    </row>
    <row r="333" spans="1:9" x14ac:dyDescent="0.25">
      <c r="A333" s="126">
        <v>324</v>
      </c>
      <c r="B333" t="s">
        <v>1142</v>
      </c>
      <c r="C333" t="s">
        <v>1143</v>
      </c>
      <c r="D333">
        <v>628</v>
      </c>
      <c r="E333">
        <v>0</v>
      </c>
      <c r="F333">
        <v>0</v>
      </c>
      <c r="G333">
        <v>0</v>
      </c>
      <c r="H333">
        <v>0</v>
      </c>
      <c r="I333">
        <v>628</v>
      </c>
    </row>
    <row r="334" spans="1:9" x14ac:dyDescent="0.25">
      <c r="A334" s="126">
        <v>325</v>
      </c>
      <c r="B334" t="s">
        <v>1145</v>
      </c>
      <c r="C334" t="s">
        <v>928</v>
      </c>
      <c r="D334">
        <v>1326</v>
      </c>
      <c r="E334">
        <v>0</v>
      </c>
      <c r="F334">
        <v>0</v>
      </c>
      <c r="G334">
        <v>0</v>
      </c>
      <c r="H334">
        <v>0</v>
      </c>
      <c r="I334">
        <v>1326</v>
      </c>
    </row>
    <row r="335" spans="1:9" x14ac:dyDescent="0.25">
      <c r="A335" s="126">
        <v>326</v>
      </c>
      <c r="B335" t="s">
        <v>1147</v>
      </c>
      <c r="C335" t="s">
        <v>1148</v>
      </c>
      <c r="D335">
        <v>484</v>
      </c>
      <c r="E335">
        <v>0</v>
      </c>
      <c r="F335">
        <v>0</v>
      </c>
      <c r="G335">
        <v>0</v>
      </c>
      <c r="H335">
        <v>0</v>
      </c>
      <c r="I335">
        <v>484</v>
      </c>
    </row>
    <row r="336" spans="1:9" x14ac:dyDescent="0.25">
      <c r="A336" s="126">
        <v>327</v>
      </c>
      <c r="B336" t="s">
        <v>1150</v>
      </c>
      <c r="C336" t="s">
        <v>1151</v>
      </c>
      <c r="D336">
        <v>2194</v>
      </c>
      <c r="E336">
        <v>0</v>
      </c>
      <c r="F336">
        <v>0</v>
      </c>
      <c r="G336">
        <v>0</v>
      </c>
      <c r="H336">
        <v>0</v>
      </c>
      <c r="I336">
        <v>2194</v>
      </c>
    </row>
    <row r="337" spans="1:9" x14ac:dyDescent="0.25">
      <c r="A337" s="126">
        <v>328</v>
      </c>
      <c r="B337" t="s">
        <v>1153</v>
      </c>
      <c r="C337" t="s">
        <v>913</v>
      </c>
      <c r="D337">
        <v>1819</v>
      </c>
      <c r="E337">
        <v>0</v>
      </c>
      <c r="F337">
        <v>0</v>
      </c>
      <c r="G337">
        <v>0</v>
      </c>
      <c r="H337">
        <v>0</v>
      </c>
      <c r="I337">
        <v>1819</v>
      </c>
    </row>
    <row r="338" spans="1:9" x14ac:dyDescent="0.25">
      <c r="A338" s="126">
        <v>329</v>
      </c>
      <c r="B338" t="s">
        <v>1155</v>
      </c>
      <c r="C338" t="s">
        <v>148</v>
      </c>
      <c r="D338">
        <v>1600</v>
      </c>
      <c r="E338">
        <v>0</v>
      </c>
      <c r="F338">
        <v>0</v>
      </c>
      <c r="G338">
        <v>0</v>
      </c>
      <c r="H338">
        <v>0</v>
      </c>
      <c r="I338">
        <v>1600</v>
      </c>
    </row>
    <row r="339" spans="1:9" x14ac:dyDescent="0.25">
      <c r="A339" s="126">
        <v>330</v>
      </c>
      <c r="B339" t="s">
        <v>1157</v>
      </c>
      <c r="C339" t="s">
        <v>148</v>
      </c>
      <c r="D339">
        <v>1075</v>
      </c>
      <c r="E339">
        <v>0</v>
      </c>
      <c r="F339">
        <v>0</v>
      </c>
      <c r="G339">
        <v>0</v>
      </c>
      <c r="H339">
        <v>0</v>
      </c>
      <c r="I339">
        <v>1075</v>
      </c>
    </row>
    <row r="340" spans="1:9" x14ac:dyDescent="0.25">
      <c r="A340" s="126">
        <v>331</v>
      </c>
      <c r="B340" t="s">
        <v>1159</v>
      </c>
      <c r="C340" t="s">
        <v>1160</v>
      </c>
      <c r="D340">
        <v>5619</v>
      </c>
      <c r="E340">
        <v>0</v>
      </c>
      <c r="F340">
        <v>0</v>
      </c>
      <c r="G340">
        <v>0</v>
      </c>
      <c r="H340">
        <v>0</v>
      </c>
      <c r="I340">
        <v>5619</v>
      </c>
    </row>
    <row r="341" spans="1:9" x14ac:dyDescent="0.25">
      <c r="A341" s="126">
        <v>332</v>
      </c>
      <c r="B341" t="s">
        <v>1162</v>
      </c>
      <c r="C341" t="s">
        <v>1163</v>
      </c>
      <c r="D341">
        <v>446</v>
      </c>
      <c r="E341">
        <v>0</v>
      </c>
      <c r="F341">
        <v>0</v>
      </c>
      <c r="G341">
        <v>0</v>
      </c>
      <c r="H341">
        <v>0</v>
      </c>
      <c r="I341">
        <v>446</v>
      </c>
    </row>
    <row r="342" spans="1:9" x14ac:dyDescent="0.25">
      <c r="A342" s="126">
        <v>333</v>
      </c>
      <c r="B342" t="s">
        <v>1165</v>
      </c>
      <c r="C342" t="s">
        <v>1166</v>
      </c>
      <c r="D342">
        <v>726</v>
      </c>
      <c r="E342">
        <v>0</v>
      </c>
      <c r="F342">
        <v>0</v>
      </c>
      <c r="G342">
        <v>0</v>
      </c>
      <c r="H342">
        <v>0</v>
      </c>
      <c r="I342">
        <v>726</v>
      </c>
    </row>
    <row r="343" spans="1:9" x14ac:dyDescent="0.25">
      <c r="A343" s="126">
        <v>334</v>
      </c>
      <c r="B343" t="s">
        <v>1168</v>
      </c>
      <c r="C343" t="s">
        <v>1169</v>
      </c>
      <c r="D343">
        <v>1326</v>
      </c>
      <c r="E343">
        <v>0</v>
      </c>
      <c r="F343">
        <v>0</v>
      </c>
      <c r="G343">
        <v>0</v>
      </c>
      <c r="H343">
        <v>0</v>
      </c>
      <c r="I343">
        <v>1326</v>
      </c>
    </row>
    <row r="344" spans="1:9" x14ac:dyDescent="0.25">
      <c r="A344" s="126">
        <v>335</v>
      </c>
      <c r="B344" t="s">
        <v>1171</v>
      </c>
      <c r="C344" t="s">
        <v>156</v>
      </c>
      <c r="D344">
        <v>1587</v>
      </c>
      <c r="E344">
        <v>0</v>
      </c>
      <c r="F344">
        <v>0</v>
      </c>
      <c r="G344">
        <v>0</v>
      </c>
      <c r="H344">
        <v>0</v>
      </c>
      <c r="I344">
        <v>1587</v>
      </c>
    </row>
    <row r="345" spans="1:9" x14ac:dyDescent="0.25">
      <c r="A345" s="126">
        <v>336</v>
      </c>
      <c r="B345" t="s">
        <v>1173</v>
      </c>
      <c r="C345" t="s">
        <v>1174</v>
      </c>
      <c r="D345">
        <v>1439</v>
      </c>
      <c r="E345">
        <v>0</v>
      </c>
      <c r="F345">
        <v>0</v>
      </c>
      <c r="G345">
        <v>0</v>
      </c>
      <c r="H345">
        <v>0</v>
      </c>
      <c r="I345">
        <v>1439</v>
      </c>
    </row>
    <row r="346" spans="1:9" x14ac:dyDescent="0.25">
      <c r="A346" s="126">
        <v>337</v>
      </c>
      <c r="B346" t="s">
        <v>1176</v>
      </c>
      <c r="C346" t="s">
        <v>1123</v>
      </c>
      <c r="D346">
        <v>642</v>
      </c>
      <c r="E346">
        <v>0</v>
      </c>
      <c r="F346">
        <v>0</v>
      </c>
      <c r="G346">
        <v>0</v>
      </c>
      <c r="H346">
        <v>0</v>
      </c>
      <c r="I346">
        <v>642</v>
      </c>
    </row>
    <row r="347" spans="1:9" x14ac:dyDescent="0.25">
      <c r="A347" s="126">
        <v>338</v>
      </c>
      <c r="B347" t="s">
        <v>1178</v>
      </c>
      <c r="C347" t="s">
        <v>622</v>
      </c>
      <c r="D347">
        <v>1131</v>
      </c>
      <c r="E347">
        <v>0</v>
      </c>
      <c r="F347">
        <v>0</v>
      </c>
      <c r="G347">
        <v>0</v>
      </c>
      <c r="H347">
        <v>0</v>
      </c>
      <c r="I347">
        <v>1131</v>
      </c>
    </row>
    <row r="348" spans="1:9" x14ac:dyDescent="0.25">
      <c r="A348" s="126">
        <v>339</v>
      </c>
      <c r="B348" t="s">
        <v>1180</v>
      </c>
      <c r="C348" t="s">
        <v>1181</v>
      </c>
      <c r="D348">
        <v>1539</v>
      </c>
      <c r="E348">
        <v>0</v>
      </c>
      <c r="F348">
        <v>0</v>
      </c>
      <c r="G348">
        <v>0</v>
      </c>
      <c r="H348">
        <v>0</v>
      </c>
      <c r="I348">
        <v>1539</v>
      </c>
    </row>
    <row r="349" spans="1:9" x14ac:dyDescent="0.25">
      <c r="A349" s="126">
        <v>340</v>
      </c>
      <c r="B349" t="s">
        <v>1183</v>
      </c>
      <c r="C349" t="s">
        <v>571</v>
      </c>
      <c r="D349">
        <v>2000</v>
      </c>
      <c r="E349">
        <v>0</v>
      </c>
      <c r="F349">
        <v>0</v>
      </c>
      <c r="G349">
        <v>0</v>
      </c>
      <c r="H349">
        <v>0</v>
      </c>
      <c r="I349">
        <v>2000</v>
      </c>
    </row>
    <row r="350" spans="1:9" x14ac:dyDescent="0.25">
      <c r="A350" s="126">
        <v>341</v>
      </c>
      <c r="B350" t="s">
        <v>1185</v>
      </c>
      <c r="C350" t="s">
        <v>1186</v>
      </c>
      <c r="D350">
        <v>4394</v>
      </c>
      <c r="E350">
        <v>0</v>
      </c>
      <c r="F350">
        <v>0</v>
      </c>
      <c r="G350">
        <v>0</v>
      </c>
      <c r="H350">
        <v>0</v>
      </c>
      <c r="I350">
        <v>4394</v>
      </c>
    </row>
    <row r="351" spans="1:9" x14ac:dyDescent="0.25">
      <c r="A351" s="126">
        <v>342</v>
      </c>
      <c r="B351" t="s">
        <v>1188</v>
      </c>
      <c r="C351" t="s">
        <v>1189</v>
      </c>
      <c r="D351">
        <v>1325</v>
      </c>
      <c r="E351">
        <v>0</v>
      </c>
      <c r="F351">
        <v>0</v>
      </c>
      <c r="G351">
        <v>0</v>
      </c>
      <c r="H351">
        <v>0</v>
      </c>
      <c r="I351">
        <v>1325</v>
      </c>
    </row>
    <row r="352" spans="1:9" x14ac:dyDescent="0.25">
      <c r="A352" s="126">
        <v>343</v>
      </c>
      <c r="B352" t="s">
        <v>1191</v>
      </c>
      <c r="C352" t="s">
        <v>1192</v>
      </c>
      <c r="D352">
        <v>592</v>
      </c>
      <c r="E352">
        <v>0</v>
      </c>
      <c r="F352">
        <v>0</v>
      </c>
      <c r="G352">
        <v>0</v>
      </c>
      <c r="H352">
        <v>0</v>
      </c>
      <c r="I352">
        <v>592</v>
      </c>
    </row>
    <row r="353" spans="1:9" x14ac:dyDescent="0.25">
      <c r="A353" s="126">
        <v>344</v>
      </c>
      <c r="B353" t="s">
        <v>1194</v>
      </c>
      <c r="C353" t="s">
        <v>1195</v>
      </c>
      <c r="D353">
        <v>2199</v>
      </c>
      <c r="E353">
        <v>0</v>
      </c>
      <c r="F353">
        <v>0</v>
      </c>
      <c r="G353">
        <v>0</v>
      </c>
      <c r="H353">
        <v>0</v>
      </c>
      <c r="I353">
        <v>2199</v>
      </c>
    </row>
    <row r="354" spans="1:9" x14ac:dyDescent="0.25">
      <c r="A354" s="126">
        <v>345</v>
      </c>
      <c r="B354" t="s">
        <v>1197</v>
      </c>
      <c r="C354" t="s">
        <v>1198</v>
      </c>
      <c r="D354">
        <v>1480</v>
      </c>
      <c r="E354">
        <v>0</v>
      </c>
      <c r="F354">
        <v>0</v>
      </c>
      <c r="G354">
        <v>0</v>
      </c>
      <c r="H354">
        <v>0</v>
      </c>
      <c r="I354">
        <v>1480</v>
      </c>
    </row>
    <row r="355" spans="1:9" x14ac:dyDescent="0.25">
      <c r="A355" s="126">
        <v>346</v>
      </c>
      <c r="B355" t="s">
        <v>1200</v>
      </c>
      <c r="C355" t="s">
        <v>1201</v>
      </c>
      <c r="D355">
        <v>1969</v>
      </c>
      <c r="E355">
        <v>0</v>
      </c>
      <c r="F355">
        <v>0</v>
      </c>
      <c r="G355">
        <v>0</v>
      </c>
      <c r="H355">
        <v>0</v>
      </c>
      <c r="I355">
        <v>1969</v>
      </c>
    </row>
    <row r="356" spans="1:9" x14ac:dyDescent="0.25">
      <c r="A356" s="126">
        <v>347</v>
      </c>
      <c r="B356" t="s">
        <v>1203</v>
      </c>
      <c r="C356" t="s">
        <v>640</v>
      </c>
      <c r="D356">
        <v>778</v>
      </c>
      <c r="E356">
        <v>0</v>
      </c>
      <c r="F356">
        <v>0</v>
      </c>
      <c r="G356">
        <v>0</v>
      </c>
      <c r="H356">
        <v>0</v>
      </c>
      <c r="I356">
        <v>778</v>
      </c>
    </row>
    <row r="357" spans="1:9" x14ac:dyDescent="0.25">
      <c r="A357" s="126">
        <v>348</v>
      </c>
      <c r="B357" t="s">
        <v>1205</v>
      </c>
      <c r="C357" t="s">
        <v>1206</v>
      </c>
      <c r="D357">
        <v>677</v>
      </c>
      <c r="E357">
        <v>0</v>
      </c>
      <c r="F357">
        <v>0</v>
      </c>
      <c r="G357">
        <v>0</v>
      </c>
      <c r="H357">
        <v>0</v>
      </c>
      <c r="I357">
        <v>677</v>
      </c>
    </row>
    <row r="358" spans="1:9" x14ac:dyDescent="0.25">
      <c r="A358" s="126">
        <v>349</v>
      </c>
      <c r="B358" t="s">
        <v>1208</v>
      </c>
      <c r="C358" t="s">
        <v>1209</v>
      </c>
      <c r="D358">
        <v>100608</v>
      </c>
      <c r="E358">
        <v>0</v>
      </c>
      <c r="F358">
        <v>0</v>
      </c>
      <c r="G358">
        <v>0</v>
      </c>
      <c r="H358">
        <v>0</v>
      </c>
      <c r="I358">
        <v>100608</v>
      </c>
    </row>
    <row r="359" spans="1:9" x14ac:dyDescent="0.25">
      <c r="A359" s="126">
        <v>350</v>
      </c>
      <c r="B359" t="s">
        <v>1211</v>
      </c>
      <c r="C359" t="s">
        <v>1212</v>
      </c>
      <c r="D359">
        <v>195618</v>
      </c>
      <c r="E359">
        <v>0</v>
      </c>
      <c r="F359">
        <v>0</v>
      </c>
      <c r="G359">
        <v>0</v>
      </c>
      <c r="H359">
        <v>0</v>
      </c>
      <c r="I359">
        <v>195618</v>
      </c>
    </row>
    <row r="360" spans="1:9" x14ac:dyDescent="0.25">
      <c r="A360" s="126">
        <v>351</v>
      </c>
      <c r="B360" t="s">
        <v>1214</v>
      </c>
      <c r="C360" t="s">
        <v>1215</v>
      </c>
      <c r="D360">
        <v>195484</v>
      </c>
      <c r="E360">
        <v>0</v>
      </c>
      <c r="F360">
        <v>0</v>
      </c>
      <c r="G360">
        <v>0</v>
      </c>
      <c r="H360">
        <v>0</v>
      </c>
      <c r="I360">
        <v>195484</v>
      </c>
    </row>
    <row r="361" spans="1:9" x14ac:dyDescent="0.25">
      <c r="A361" s="126">
        <v>352</v>
      </c>
      <c r="B361" t="s">
        <v>1217</v>
      </c>
      <c r="C361" t="s">
        <v>1218</v>
      </c>
      <c r="D361">
        <v>252</v>
      </c>
      <c r="E361">
        <v>0</v>
      </c>
      <c r="F361">
        <v>0</v>
      </c>
      <c r="G361">
        <v>0</v>
      </c>
      <c r="H361">
        <v>0</v>
      </c>
      <c r="I361">
        <v>252</v>
      </c>
    </row>
    <row r="362" spans="1:9" x14ac:dyDescent="0.25">
      <c r="A362" s="126">
        <v>353</v>
      </c>
      <c r="B362" t="s">
        <v>1220</v>
      </c>
      <c r="C362" t="s">
        <v>1221</v>
      </c>
      <c r="D362">
        <v>10239</v>
      </c>
      <c r="E362">
        <v>0</v>
      </c>
      <c r="F362">
        <v>0</v>
      </c>
      <c r="G362">
        <v>0</v>
      </c>
      <c r="H362">
        <v>0</v>
      </c>
      <c r="I362">
        <v>10239</v>
      </c>
    </row>
    <row r="363" spans="1:9" x14ac:dyDescent="0.25">
      <c r="A363" s="126">
        <v>354</v>
      </c>
      <c r="B363" t="s">
        <v>1223</v>
      </c>
      <c r="C363" t="s">
        <v>1224</v>
      </c>
      <c r="D363">
        <v>1365</v>
      </c>
      <c r="E363">
        <v>0</v>
      </c>
      <c r="F363">
        <v>0</v>
      </c>
      <c r="G363">
        <v>0</v>
      </c>
      <c r="H363">
        <v>0</v>
      </c>
      <c r="I363">
        <v>1365</v>
      </c>
    </row>
    <row r="364" spans="1:9" x14ac:dyDescent="0.25">
      <c r="A364" s="126">
        <v>355</v>
      </c>
      <c r="B364" t="s">
        <v>1226</v>
      </c>
      <c r="C364" t="s">
        <v>1227</v>
      </c>
      <c r="D364">
        <v>2384</v>
      </c>
      <c r="E364">
        <v>0</v>
      </c>
      <c r="F364">
        <v>0</v>
      </c>
      <c r="G364">
        <v>0</v>
      </c>
      <c r="H364">
        <v>0</v>
      </c>
      <c r="I364">
        <v>2384</v>
      </c>
    </row>
    <row r="365" spans="1:9" x14ac:dyDescent="0.25">
      <c r="A365" s="126">
        <v>356</v>
      </c>
      <c r="B365" t="s">
        <v>1229</v>
      </c>
      <c r="C365" t="s">
        <v>1230</v>
      </c>
      <c r="D365">
        <v>146</v>
      </c>
      <c r="E365">
        <v>0</v>
      </c>
      <c r="F365">
        <v>0</v>
      </c>
      <c r="G365">
        <v>0</v>
      </c>
      <c r="H365">
        <v>0</v>
      </c>
      <c r="I365">
        <v>146</v>
      </c>
    </row>
    <row r="366" spans="1:9" x14ac:dyDescent="0.25">
      <c r="A366" s="126">
        <v>357</v>
      </c>
      <c r="B366" t="s">
        <v>1232</v>
      </c>
      <c r="C366" t="s">
        <v>1233</v>
      </c>
      <c r="D366">
        <v>1952</v>
      </c>
      <c r="E366">
        <v>0</v>
      </c>
      <c r="F366">
        <v>0</v>
      </c>
      <c r="G366">
        <v>0</v>
      </c>
      <c r="H366">
        <v>0</v>
      </c>
      <c r="I366">
        <v>1952</v>
      </c>
    </row>
    <row r="367" spans="1:9" x14ac:dyDescent="0.25">
      <c r="A367" s="126">
        <v>358</v>
      </c>
      <c r="B367" t="s">
        <v>1235</v>
      </c>
      <c r="C367" t="s">
        <v>1236</v>
      </c>
      <c r="D367">
        <v>2659</v>
      </c>
      <c r="E367">
        <v>0</v>
      </c>
      <c r="F367">
        <v>0</v>
      </c>
      <c r="G367">
        <v>0</v>
      </c>
      <c r="H367">
        <v>0</v>
      </c>
      <c r="I367">
        <v>2659</v>
      </c>
    </row>
    <row r="368" spans="1:9" x14ac:dyDescent="0.25">
      <c r="A368" s="126">
        <v>359</v>
      </c>
      <c r="B368" t="s">
        <v>1238</v>
      </c>
      <c r="C368" t="s">
        <v>876</v>
      </c>
      <c r="D368">
        <v>3894</v>
      </c>
      <c r="E368">
        <v>0</v>
      </c>
      <c r="F368">
        <v>0</v>
      </c>
      <c r="G368">
        <v>0</v>
      </c>
      <c r="H368">
        <v>0</v>
      </c>
      <c r="I368">
        <v>3894</v>
      </c>
    </row>
    <row r="369" spans="1:9" ht="15.75" thickBot="1" x14ac:dyDescent="0.3">
      <c r="A369" s="126">
        <v>360</v>
      </c>
      <c r="B369" t="s">
        <v>1240</v>
      </c>
      <c r="C369" t="s">
        <v>1241</v>
      </c>
      <c r="D369">
        <v>5320</v>
      </c>
      <c r="E369">
        <v>0</v>
      </c>
      <c r="F369">
        <v>0</v>
      </c>
      <c r="G369">
        <v>0</v>
      </c>
      <c r="H369">
        <v>0</v>
      </c>
      <c r="I369">
        <v>5320</v>
      </c>
    </row>
    <row r="370" spans="1:9" ht="15.75" thickBot="1" x14ac:dyDescent="0.3">
      <c r="C370" t="s">
        <v>32</v>
      </c>
      <c r="D370" s="123">
        <f>SUM(D75:D369)</f>
        <v>18507855.199999992</v>
      </c>
      <c r="E370" s="124">
        <f>SUM(E75:E369)</f>
        <v>688675</v>
      </c>
      <c r="F370" s="124">
        <f>SUM(F75:F369)</f>
        <v>469418</v>
      </c>
      <c r="G370" s="124">
        <f>SUM(G75:G369)</f>
        <v>603490.73543185741</v>
      </c>
      <c r="H370" s="124">
        <f>SUM(H75:H369)</f>
        <v>2182146</v>
      </c>
      <c r="I370" s="125">
        <f>SUM(I75:I369)</f>
        <v>18135212.38543186</v>
      </c>
    </row>
    <row r="371" spans="1:9" x14ac:dyDescent="0.25">
      <c r="A371" t="s">
        <v>31</v>
      </c>
      <c r="B371" t="s">
        <v>31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8" sqref="D28"/>
    </sheetView>
  </sheetViews>
  <sheetFormatPr defaultRowHeight="15" x14ac:dyDescent="0.25"/>
  <cols>
    <col min="1" max="1" width="30.42578125" customWidth="1"/>
    <col min="2" max="2" width="18.7109375" customWidth="1"/>
    <col min="3" max="3" width="15.140625" customWidth="1"/>
    <col min="4" max="4" width="15.85546875" customWidth="1"/>
    <col min="6" max="6" width="12.7109375" customWidth="1"/>
    <col min="7" max="7" width="13.5703125" customWidth="1"/>
    <col min="8" max="8" width="16.7109375" customWidth="1"/>
  </cols>
  <sheetData/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94"/>
  <sheetViews>
    <sheetView topLeftCell="A79" workbookViewId="0">
      <selection activeCell="A89" sqref="A89:J395"/>
    </sheetView>
  </sheetViews>
  <sheetFormatPr defaultRowHeight="15" x14ac:dyDescent="0.25"/>
  <cols>
    <col min="3" max="3" width="32.7109375" customWidth="1"/>
    <col min="4" max="4" width="13.42578125" customWidth="1"/>
    <col min="5" max="5" width="12.140625" customWidth="1"/>
    <col min="6" max="6" width="13" customWidth="1"/>
    <col min="7" max="7" width="11.5703125" customWidth="1"/>
    <col min="8" max="8" width="13.7109375" customWidth="1"/>
    <col min="9" max="9" width="13.5703125" customWidth="1"/>
  </cols>
  <sheetData>
    <row r="2" spans="1:11" ht="18.75" x14ac:dyDescent="0.25">
      <c r="A2" s="113" t="s">
        <v>174</v>
      </c>
      <c r="B2" s="113"/>
      <c r="C2" s="113"/>
      <c r="D2" s="46"/>
      <c r="E2" s="46"/>
      <c r="F2" s="46"/>
      <c r="G2" s="46"/>
      <c r="H2" s="46"/>
      <c r="I2" s="46"/>
      <c r="J2" s="16"/>
      <c r="K2" s="16"/>
    </row>
    <row r="3" spans="1:11" ht="18.75" x14ac:dyDescent="0.25">
      <c r="A3" s="66" t="s">
        <v>309</v>
      </c>
      <c r="B3" s="66"/>
      <c r="C3" s="66"/>
      <c r="D3" s="46"/>
      <c r="E3" s="46"/>
      <c r="F3" s="46"/>
      <c r="G3" s="46"/>
      <c r="H3" s="46"/>
      <c r="I3" s="46"/>
      <c r="J3" s="16"/>
      <c r="K3" s="16"/>
    </row>
    <row r="4" spans="1:11" ht="18.75" x14ac:dyDescent="0.25">
      <c r="A4" s="113" t="s">
        <v>0</v>
      </c>
      <c r="B4" s="113"/>
      <c r="C4" s="113"/>
      <c r="D4" s="46"/>
      <c r="E4" s="46"/>
      <c r="F4" s="46"/>
      <c r="G4" s="46"/>
      <c r="H4" s="46"/>
      <c r="I4" s="46"/>
      <c r="J4" s="16"/>
      <c r="K4" s="16"/>
    </row>
    <row r="5" spans="1:11" ht="18.75" x14ac:dyDescent="0.25">
      <c r="A5" s="114" t="s">
        <v>1</v>
      </c>
      <c r="B5" s="114"/>
      <c r="C5" s="114"/>
      <c r="D5" s="46"/>
      <c r="E5" s="46"/>
      <c r="F5" s="46"/>
      <c r="G5" s="46"/>
      <c r="H5" s="46"/>
      <c r="I5" s="46"/>
      <c r="J5" s="16"/>
      <c r="K5" s="16"/>
    </row>
    <row r="6" spans="1:11" x14ac:dyDescent="0.25">
      <c r="A6" s="115"/>
      <c r="B6" s="115"/>
      <c r="C6" s="115"/>
      <c r="D6" s="46"/>
      <c r="E6" s="46"/>
      <c r="F6" s="46"/>
      <c r="G6" s="46"/>
      <c r="H6" s="46"/>
      <c r="I6" s="46"/>
      <c r="J6" s="16"/>
      <c r="K6" s="16"/>
    </row>
    <row r="7" spans="1:11" ht="15.75" x14ac:dyDescent="0.25">
      <c r="A7" s="118" t="s">
        <v>371</v>
      </c>
      <c r="B7" s="118"/>
      <c r="C7" s="118"/>
      <c r="D7" s="119"/>
      <c r="E7" s="119"/>
      <c r="F7" s="119"/>
      <c r="G7" s="119"/>
      <c r="H7" s="46" t="s">
        <v>372</v>
      </c>
      <c r="I7" s="46"/>
      <c r="J7" s="16"/>
      <c r="K7" s="16"/>
    </row>
    <row r="8" spans="1:11" x14ac:dyDescent="0.25">
      <c r="A8" s="115"/>
      <c r="B8" s="115"/>
      <c r="C8" s="115"/>
      <c r="D8" s="46" t="s">
        <v>373</v>
      </c>
      <c r="E8" s="46"/>
      <c r="F8" s="46"/>
      <c r="G8" s="46"/>
      <c r="H8" s="46"/>
      <c r="I8" s="46" t="s">
        <v>374</v>
      </c>
      <c r="J8" s="16"/>
      <c r="K8" s="16"/>
    </row>
    <row r="9" spans="1:11" ht="42.75" x14ac:dyDescent="0.25">
      <c r="A9" s="22" t="s">
        <v>74</v>
      </c>
      <c r="B9" s="22" t="s">
        <v>72</v>
      </c>
      <c r="C9" s="48" t="s">
        <v>73</v>
      </c>
      <c r="D9" s="22" t="s">
        <v>169</v>
      </c>
      <c r="E9" s="22" t="s">
        <v>310</v>
      </c>
      <c r="F9" s="22" t="s">
        <v>311</v>
      </c>
      <c r="G9" s="22" t="s">
        <v>312</v>
      </c>
      <c r="H9" s="22" t="s">
        <v>313</v>
      </c>
      <c r="I9" s="22" t="s">
        <v>173</v>
      </c>
      <c r="J9" s="22" t="s">
        <v>334</v>
      </c>
      <c r="K9" s="16"/>
    </row>
    <row r="10" spans="1:11" x14ac:dyDescent="0.25">
      <c r="A10" s="22" t="s">
        <v>70</v>
      </c>
      <c r="B10" s="22" t="s">
        <v>375</v>
      </c>
      <c r="C10" s="73" t="s">
        <v>376</v>
      </c>
      <c r="D10" s="74">
        <v>16376802</v>
      </c>
      <c r="E10" s="75">
        <v>123748</v>
      </c>
      <c r="F10" s="76">
        <v>123748</v>
      </c>
      <c r="G10" s="75">
        <v>1244103</v>
      </c>
      <c r="H10" s="76">
        <v>17868401</v>
      </c>
      <c r="I10" s="44">
        <f>D10+E10+F10+G10-H10</f>
        <v>0</v>
      </c>
      <c r="J10" s="77"/>
      <c r="K10" s="16"/>
    </row>
    <row r="11" spans="1:11" x14ac:dyDescent="0.25">
      <c r="A11" s="1" t="s">
        <v>35</v>
      </c>
      <c r="B11" s="5" t="s">
        <v>34</v>
      </c>
      <c r="C11" s="2" t="s">
        <v>33</v>
      </c>
      <c r="D11" s="74">
        <v>814742</v>
      </c>
      <c r="E11" s="75">
        <v>91953</v>
      </c>
      <c r="F11" s="76">
        <v>91953</v>
      </c>
      <c r="G11" s="75">
        <v>78281</v>
      </c>
      <c r="H11" s="76">
        <f>[1]Sheet1!$I$26</f>
        <v>0</v>
      </c>
      <c r="I11" s="44">
        <f>D11+E11+F11+G11</f>
        <v>1076929</v>
      </c>
      <c r="J11" s="36"/>
      <c r="K11" s="36">
        <f>I11-J11</f>
        <v>1076929</v>
      </c>
    </row>
    <row r="12" spans="1:11" x14ac:dyDescent="0.25">
      <c r="A12" s="1" t="s">
        <v>36</v>
      </c>
      <c r="B12" s="5" t="s">
        <v>314</v>
      </c>
      <c r="C12" s="2" t="s">
        <v>3</v>
      </c>
      <c r="D12" s="74">
        <v>708009</v>
      </c>
      <c r="E12" s="75">
        <v>78597</v>
      </c>
      <c r="F12" s="76">
        <v>63597</v>
      </c>
      <c r="G12" s="75">
        <v>49056</v>
      </c>
      <c r="H12" s="76">
        <v>450000</v>
      </c>
      <c r="I12" s="44">
        <f>D12+E12+F12+G12-H12</f>
        <v>449259</v>
      </c>
      <c r="J12" s="36"/>
      <c r="K12" s="36">
        <f t="shared" ref="K12:K85" si="0">I12-J12</f>
        <v>449259</v>
      </c>
    </row>
    <row r="13" spans="1:11" x14ac:dyDescent="0.25">
      <c r="A13" s="1" t="s">
        <v>37</v>
      </c>
      <c r="B13" s="5" t="s">
        <v>315</v>
      </c>
      <c r="C13" s="2" t="s">
        <v>5</v>
      </c>
      <c r="D13" s="74">
        <v>883903</v>
      </c>
      <c r="E13" s="75">
        <v>50406</v>
      </c>
      <c r="F13" s="76">
        <v>35406</v>
      </c>
      <c r="G13" s="75">
        <v>80428</v>
      </c>
      <c r="H13" s="76">
        <f>[1]Sheet1!$I$85</f>
        <v>0</v>
      </c>
      <c r="I13" s="44">
        <f t="shared" ref="I13:I20" si="1">D13+E13+F13+G13-H13</f>
        <v>1050143</v>
      </c>
      <c r="J13" s="36"/>
      <c r="K13" s="36">
        <f t="shared" si="0"/>
        <v>1050143</v>
      </c>
    </row>
    <row r="14" spans="1:11" x14ac:dyDescent="0.25">
      <c r="A14" s="1" t="s">
        <v>38</v>
      </c>
      <c r="B14" s="5" t="s">
        <v>316</v>
      </c>
      <c r="C14" s="2" t="s">
        <v>7</v>
      </c>
      <c r="D14" s="74">
        <v>466684</v>
      </c>
      <c r="E14" s="75">
        <v>124221</v>
      </c>
      <c r="F14" s="76">
        <v>124221</v>
      </c>
      <c r="G14" s="75">
        <v>51136</v>
      </c>
      <c r="H14" s="76">
        <f>[1]Sheet1!$I$117</f>
        <v>0</v>
      </c>
      <c r="I14" s="44">
        <f t="shared" si="1"/>
        <v>766262</v>
      </c>
      <c r="J14" s="36"/>
      <c r="K14" s="36">
        <f t="shared" si="0"/>
        <v>766262</v>
      </c>
    </row>
    <row r="15" spans="1:11" x14ac:dyDescent="0.25">
      <c r="A15" s="1" t="s">
        <v>39</v>
      </c>
      <c r="B15" s="5" t="s">
        <v>317</v>
      </c>
      <c r="C15" s="2" t="s">
        <v>9</v>
      </c>
      <c r="D15" s="74">
        <v>2060046</v>
      </c>
      <c r="E15" s="75">
        <v>134676</v>
      </c>
      <c r="F15" s="76">
        <v>134673</v>
      </c>
      <c r="G15" s="75">
        <v>189213</v>
      </c>
      <c r="H15" s="76">
        <f>[1]Sheet1!$I$147</f>
        <v>0</v>
      </c>
      <c r="I15" s="44">
        <f t="shared" si="1"/>
        <v>2518608</v>
      </c>
      <c r="J15" s="36"/>
      <c r="K15" s="36">
        <f t="shared" si="0"/>
        <v>2518608</v>
      </c>
    </row>
    <row r="16" spans="1:11" x14ac:dyDescent="0.25">
      <c r="A16" s="1" t="s">
        <v>40</v>
      </c>
      <c r="B16" s="5" t="s">
        <v>318</v>
      </c>
      <c r="C16" s="2" t="s">
        <v>11</v>
      </c>
      <c r="D16" s="74">
        <v>215205</v>
      </c>
      <c r="E16" s="75">
        <v>21312</v>
      </c>
      <c r="F16" s="76">
        <v>6555</v>
      </c>
      <c r="G16" s="75">
        <v>19900</v>
      </c>
      <c r="H16" s="76">
        <v>200000</v>
      </c>
      <c r="I16" s="44">
        <f t="shared" si="1"/>
        <v>62972</v>
      </c>
      <c r="J16" s="36"/>
      <c r="K16" s="36">
        <f t="shared" si="0"/>
        <v>62972</v>
      </c>
    </row>
    <row r="17" spans="1:11" x14ac:dyDescent="0.25">
      <c r="A17" s="1" t="s">
        <v>41</v>
      </c>
      <c r="B17" s="5" t="s">
        <v>319</v>
      </c>
      <c r="C17" s="2" t="s">
        <v>13</v>
      </c>
      <c r="D17" s="74">
        <v>2644941</v>
      </c>
      <c r="E17" s="75">
        <v>213840</v>
      </c>
      <c r="F17" s="76">
        <v>213840</v>
      </c>
      <c r="G17" s="75">
        <v>160081</v>
      </c>
      <c r="H17" s="76">
        <v>1000000</v>
      </c>
      <c r="I17" s="44">
        <f t="shared" si="1"/>
        <v>2232702</v>
      </c>
      <c r="J17" s="36"/>
      <c r="K17" s="36">
        <f t="shared" si="0"/>
        <v>2232702</v>
      </c>
    </row>
    <row r="18" spans="1:11" x14ac:dyDescent="0.25">
      <c r="A18" s="1" t="s">
        <v>42</v>
      </c>
      <c r="B18" s="5" t="s">
        <v>377</v>
      </c>
      <c r="C18" s="2" t="s">
        <v>378</v>
      </c>
      <c r="D18" s="74">
        <v>7171</v>
      </c>
      <c r="E18" s="75"/>
      <c r="F18" s="76"/>
      <c r="G18" s="75"/>
      <c r="H18" s="76"/>
      <c r="I18" s="44">
        <f t="shared" si="1"/>
        <v>7171</v>
      </c>
      <c r="J18" s="36"/>
      <c r="K18" s="36"/>
    </row>
    <row r="19" spans="1:11" x14ac:dyDescent="0.25">
      <c r="A19" s="1" t="s">
        <v>43</v>
      </c>
      <c r="B19" s="5" t="s">
        <v>320</v>
      </c>
      <c r="C19" s="2" t="s">
        <v>15</v>
      </c>
      <c r="D19" s="74">
        <v>762587</v>
      </c>
      <c r="E19" s="75">
        <v>62636</v>
      </c>
      <c r="F19" s="76">
        <v>47636</v>
      </c>
      <c r="G19" s="75">
        <v>40694</v>
      </c>
      <c r="H19" s="76">
        <v>300000</v>
      </c>
      <c r="I19" s="44">
        <f t="shared" si="1"/>
        <v>613553</v>
      </c>
      <c r="J19" s="36"/>
      <c r="K19" s="36">
        <f t="shared" si="0"/>
        <v>613553</v>
      </c>
    </row>
    <row r="20" spans="1:11" x14ac:dyDescent="0.25">
      <c r="A20" s="1" t="s">
        <v>44</v>
      </c>
      <c r="B20" s="5" t="s">
        <v>379</v>
      </c>
      <c r="C20" s="2" t="s">
        <v>380</v>
      </c>
      <c r="D20" s="74">
        <v>8285</v>
      </c>
      <c r="E20" s="75">
        <v>0</v>
      </c>
      <c r="F20" s="76">
        <v>0</v>
      </c>
      <c r="G20" s="75">
        <v>0</v>
      </c>
      <c r="H20" s="76">
        <v>0</v>
      </c>
      <c r="I20" s="44">
        <f t="shared" si="1"/>
        <v>8285</v>
      </c>
      <c r="J20" s="36"/>
      <c r="K20" s="36"/>
    </row>
    <row r="21" spans="1:11" x14ac:dyDescent="0.25">
      <c r="A21" s="1" t="s">
        <v>45</v>
      </c>
      <c r="B21" s="5" t="s">
        <v>321</v>
      </c>
      <c r="C21" s="2" t="s">
        <v>134</v>
      </c>
      <c r="D21" s="74">
        <v>196229</v>
      </c>
      <c r="E21" s="75">
        <v>19845</v>
      </c>
      <c r="F21" s="76">
        <v>6072</v>
      </c>
      <c r="G21" s="75">
        <v>18173</v>
      </c>
      <c r="H21" s="76">
        <f>[1]Sheet1!$I$267</f>
        <v>0</v>
      </c>
      <c r="I21" s="44">
        <f>D21+E21+F21+G21</f>
        <v>240319</v>
      </c>
      <c r="J21" s="36"/>
      <c r="K21" s="36">
        <f t="shared" si="0"/>
        <v>240319</v>
      </c>
    </row>
    <row r="22" spans="1:11" x14ac:dyDescent="0.25">
      <c r="A22" s="1" t="s">
        <v>46</v>
      </c>
      <c r="B22" s="5" t="s">
        <v>322</v>
      </c>
      <c r="C22" s="2" t="s">
        <v>17</v>
      </c>
      <c r="D22" s="74">
        <v>1030070</v>
      </c>
      <c r="E22" s="75">
        <v>46695</v>
      </c>
      <c r="F22" s="76">
        <v>31695</v>
      </c>
      <c r="G22" s="75">
        <v>58112</v>
      </c>
      <c r="H22" s="76">
        <v>800000</v>
      </c>
      <c r="I22" s="44">
        <f>D22+E22+F22+G22-H22</f>
        <v>366572</v>
      </c>
      <c r="J22" s="36"/>
      <c r="K22" s="36">
        <f t="shared" si="0"/>
        <v>366572</v>
      </c>
    </row>
    <row r="23" spans="1:11" x14ac:dyDescent="0.25">
      <c r="A23" s="1" t="s">
        <v>47</v>
      </c>
      <c r="B23" s="5" t="s">
        <v>323</v>
      </c>
      <c r="C23" s="2" t="s">
        <v>135</v>
      </c>
      <c r="D23" s="74">
        <v>187634</v>
      </c>
      <c r="E23" s="75">
        <v>18417</v>
      </c>
      <c r="F23" s="76">
        <v>5631</v>
      </c>
      <c r="G23" s="75">
        <v>17343</v>
      </c>
      <c r="H23" s="76">
        <f>[1]Sheet1!$I$329</f>
        <v>0</v>
      </c>
      <c r="I23" s="44">
        <f>D23+E23+F23+G23</f>
        <v>229025</v>
      </c>
      <c r="J23" s="36"/>
      <c r="K23" s="36">
        <f t="shared" si="0"/>
        <v>229025</v>
      </c>
    </row>
    <row r="24" spans="1:11" x14ac:dyDescent="0.25">
      <c r="A24" s="1" t="s">
        <v>48</v>
      </c>
      <c r="B24" s="5" t="s">
        <v>324</v>
      </c>
      <c r="C24" s="2" t="s">
        <v>136</v>
      </c>
      <c r="D24" s="74">
        <v>199909</v>
      </c>
      <c r="E24" s="75">
        <v>21264</v>
      </c>
      <c r="F24" s="76">
        <v>6633</v>
      </c>
      <c r="G24" s="75">
        <v>18579</v>
      </c>
      <c r="H24" s="76">
        <f>[1]Sheet1!$I$361</f>
        <v>0</v>
      </c>
      <c r="I24" s="44">
        <f>D24+E24+F24+G24</f>
        <v>246385</v>
      </c>
      <c r="J24" s="36"/>
      <c r="K24" s="36">
        <f t="shared" si="0"/>
        <v>246385</v>
      </c>
    </row>
    <row r="25" spans="1:11" x14ac:dyDescent="0.25">
      <c r="A25" s="1" t="s">
        <v>49</v>
      </c>
      <c r="B25" s="5" t="s">
        <v>381</v>
      </c>
      <c r="C25" s="2" t="s">
        <v>382</v>
      </c>
      <c r="D25" s="74">
        <v>240188</v>
      </c>
      <c r="E25" s="75">
        <v>0</v>
      </c>
      <c r="F25" s="76">
        <v>0</v>
      </c>
      <c r="G25" s="75">
        <v>10386</v>
      </c>
      <c r="H25" s="76">
        <v>250574</v>
      </c>
      <c r="I25" s="44">
        <f t="shared" ref="I25:I30" si="2">D25+E25+F25+G25-H25</f>
        <v>0</v>
      </c>
      <c r="J25" s="36"/>
      <c r="K25" s="36"/>
    </row>
    <row r="26" spans="1:11" x14ac:dyDescent="0.25">
      <c r="A26" s="1" t="s">
        <v>50</v>
      </c>
      <c r="B26" s="5" t="s">
        <v>325</v>
      </c>
      <c r="C26" s="2" t="s">
        <v>383</v>
      </c>
      <c r="D26" s="74">
        <v>30393</v>
      </c>
      <c r="E26" s="75">
        <v>32982</v>
      </c>
      <c r="F26" s="76">
        <v>32982</v>
      </c>
      <c r="G26" s="75">
        <v>4994</v>
      </c>
      <c r="H26" s="76">
        <v>0</v>
      </c>
      <c r="I26" s="44">
        <f t="shared" si="2"/>
        <v>101351</v>
      </c>
      <c r="J26" s="36"/>
      <c r="K26" s="36"/>
    </row>
    <row r="27" spans="1:11" x14ac:dyDescent="0.25">
      <c r="A27" s="1" t="s">
        <v>51</v>
      </c>
      <c r="B27" s="5" t="s">
        <v>384</v>
      </c>
      <c r="C27" s="2" t="s">
        <v>385</v>
      </c>
      <c r="D27" s="74">
        <v>903430</v>
      </c>
      <c r="E27" s="75">
        <v>1972</v>
      </c>
      <c r="F27" s="76">
        <v>722</v>
      </c>
      <c r="G27" s="75">
        <v>19596</v>
      </c>
      <c r="H27" s="76">
        <v>925720</v>
      </c>
      <c r="I27" s="44">
        <f t="shared" si="2"/>
        <v>0</v>
      </c>
      <c r="J27" s="36"/>
      <c r="K27" s="36"/>
    </row>
    <row r="28" spans="1:11" x14ac:dyDescent="0.25">
      <c r="A28" s="1" t="s">
        <v>52</v>
      </c>
      <c r="B28" s="5" t="s">
        <v>198</v>
      </c>
      <c r="C28" s="2" t="s">
        <v>18</v>
      </c>
      <c r="D28" s="74">
        <v>1501770</v>
      </c>
      <c r="E28" s="75">
        <v>80090</v>
      </c>
      <c r="F28" s="76">
        <v>65090</v>
      </c>
      <c r="G28" s="75">
        <v>64799</v>
      </c>
      <c r="H28" s="76">
        <v>1000000</v>
      </c>
      <c r="I28" s="44">
        <f t="shared" si="2"/>
        <v>711749</v>
      </c>
      <c r="J28" s="36"/>
      <c r="K28" s="36">
        <f t="shared" si="0"/>
        <v>711749</v>
      </c>
    </row>
    <row r="29" spans="1:11" x14ac:dyDescent="0.25">
      <c r="A29" s="1" t="s">
        <v>53</v>
      </c>
      <c r="B29" s="5" t="s">
        <v>201</v>
      </c>
      <c r="C29" s="2" t="s">
        <v>19</v>
      </c>
      <c r="D29" s="74">
        <v>443027</v>
      </c>
      <c r="E29" s="75">
        <v>78597</v>
      </c>
      <c r="F29" s="76">
        <v>63597</v>
      </c>
      <c r="G29" s="75">
        <v>44876</v>
      </c>
      <c r="H29" s="76">
        <v>0</v>
      </c>
      <c r="I29" s="44">
        <f t="shared" si="2"/>
        <v>630097</v>
      </c>
      <c r="J29" s="36"/>
      <c r="K29" s="36">
        <f t="shared" si="0"/>
        <v>630097</v>
      </c>
    </row>
    <row r="30" spans="1:11" x14ac:dyDescent="0.25">
      <c r="A30" s="1" t="s">
        <v>54</v>
      </c>
      <c r="B30" s="5" t="s">
        <v>204</v>
      </c>
      <c r="C30" s="2" t="s">
        <v>20</v>
      </c>
      <c r="D30" s="74">
        <v>429556</v>
      </c>
      <c r="E30" s="75">
        <v>27426</v>
      </c>
      <c r="F30" s="76">
        <v>12426</v>
      </c>
      <c r="G30" s="75">
        <v>13978</v>
      </c>
      <c r="H30" s="76">
        <v>350000</v>
      </c>
      <c r="I30" s="44">
        <f t="shared" si="2"/>
        <v>133386</v>
      </c>
      <c r="J30" s="36"/>
      <c r="K30" s="36">
        <f t="shared" si="0"/>
        <v>133386</v>
      </c>
    </row>
    <row r="31" spans="1:11" x14ac:dyDescent="0.25">
      <c r="A31" s="1" t="s">
        <v>55</v>
      </c>
      <c r="B31" s="5" t="s">
        <v>207</v>
      </c>
      <c r="C31" s="2" t="s">
        <v>137</v>
      </c>
      <c r="D31" s="74">
        <v>419922</v>
      </c>
      <c r="E31" s="75">
        <v>21456</v>
      </c>
      <c r="F31" s="76">
        <v>6726</v>
      </c>
      <c r="G31" s="75">
        <v>37623</v>
      </c>
      <c r="H31" s="76">
        <v>0</v>
      </c>
      <c r="I31" s="44">
        <f>D31+E31+F31+G31</f>
        <v>485727</v>
      </c>
      <c r="J31" s="36"/>
      <c r="K31" s="36">
        <f t="shared" si="0"/>
        <v>485727</v>
      </c>
    </row>
    <row r="32" spans="1:11" x14ac:dyDescent="0.25">
      <c r="A32" s="1" t="s">
        <v>56</v>
      </c>
      <c r="B32" s="5" t="s">
        <v>386</v>
      </c>
      <c r="C32" s="2" t="s">
        <v>387</v>
      </c>
      <c r="D32" s="74">
        <v>20092</v>
      </c>
      <c r="E32" s="75">
        <v>0</v>
      </c>
      <c r="F32" s="76">
        <v>0</v>
      </c>
      <c r="G32" s="75">
        <v>0</v>
      </c>
      <c r="H32" s="76">
        <v>0</v>
      </c>
      <c r="I32" s="44">
        <f>D32+E32+F32+G32</f>
        <v>20092</v>
      </c>
      <c r="J32" s="36"/>
      <c r="K32" s="36"/>
    </row>
    <row r="33" spans="1:11" x14ac:dyDescent="0.25">
      <c r="A33" s="1" t="s">
        <v>57</v>
      </c>
      <c r="B33" s="5" t="s">
        <v>209</v>
      </c>
      <c r="C33" s="2" t="s">
        <v>21</v>
      </c>
      <c r="D33" s="74">
        <v>692848</v>
      </c>
      <c r="E33" s="75">
        <v>32704</v>
      </c>
      <c r="F33" s="76">
        <v>17704</v>
      </c>
      <c r="G33" s="75">
        <v>52718</v>
      </c>
      <c r="H33" s="76">
        <v>475000</v>
      </c>
      <c r="I33" s="44">
        <f>D33+E33+F33+G33-H33</f>
        <v>320974</v>
      </c>
      <c r="J33" s="36"/>
      <c r="K33" s="36">
        <f t="shared" si="0"/>
        <v>320974</v>
      </c>
    </row>
    <row r="34" spans="1:11" x14ac:dyDescent="0.25">
      <c r="A34" s="1" t="s">
        <v>62</v>
      </c>
      <c r="B34" s="5" t="s">
        <v>212</v>
      </c>
      <c r="C34" s="2" t="s">
        <v>22</v>
      </c>
      <c r="D34" s="74">
        <v>190189</v>
      </c>
      <c r="E34" s="75">
        <v>66294</v>
      </c>
      <c r="F34" s="76">
        <v>51294</v>
      </c>
      <c r="G34" s="75">
        <v>20936</v>
      </c>
      <c r="H34" s="76">
        <f>[1]Sheet1!$I$578</f>
        <v>0</v>
      </c>
      <c r="I34" s="44">
        <f>D34+E34+F34+G34</f>
        <v>328713</v>
      </c>
      <c r="J34" s="36"/>
      <c r="K34" s="36">
        <f t="shared" si="0"/>
        <v>328713</v>
      </c>
    </row>
    <row r="35" spans="1:11" x14ac:dyDescent="0.25">
      <c r="A35" s="1" t="s">
        <v>63</v>
      </c>
      <c r="B35" s="5" t="s">
        <v>215</v>
      </c>
      <c r="C35" s="2" t="s">
        <v>154</v>
      </c>
      <c r="D35" s="74">
        <v>225808</v>
      </c>
      <c r="E35" s="75">
        <v>23169</v>
      </c>
      <c r="F35" s="76">
        <v>8169</v>
      </c>
      <c r="G35" s="75">
        <v>21220</v>
      </c>
      <c r="H35" s="76">
        <v>0</v>
      </c>
      <c r="I35" s="44">
        <f t="shared" ref="I35:I85" si="3">D35+E35+F35+G35-H35</f>
        <v>278366</v>
      </c>
      <c r="J35" s="36"/>
      <c r="K35" s="36">
        <f t="shared" si="0"/>
        <v>278366</v>
      </c>
    </row>
    <row r="36" spans="1:11" x14ac:dyDescent="0.25">
      <c r="A36" s="1" t="s">
        <v>326</v>
      </c>
      <c r="B36" s="5" t="s">
        <v>217</v>
      </c>
      <c r="C36" s="2" t="s">
        <v>23</v>
      </c>
      <c r="D36" s="74">
        <v>57282</v>
      </c>
      <c r="E36" s="75">
        <v>25589</v>
      </c>
      <c r="F36" s="76">
        <v>11329</v>
      </c>
      <c r="G36" s="75">
        <v>6733</v>
      </c>
      <c r="H36" s="76">
        <v>60000</v>
      </c>
      <c r="I36" s="44">
        <f t="shared" si="3"/>
        <v>40933</v>
      </c>
      <c r="J36" s="36"/>
      <c r="K36" s="36">
        <f t="shared" si="0"/>
        <v>40933</v>
      </c>
    </row>
    <row r="37" spans="1:11" x14ac:dyDescent="0.25">
      <c r="A37" s="1" t="s">
        <v>327</v>
      </c>
      <c r="B37" s="5" t="s">
        <v>388</v>
      </c>
      <c r="C37" s="2" t="s">
        <v>389</v>
      </c>
      <c r="D37" s="74">
        <v>7726</v>
      </c>
      <c r="E37" s="75">
        <v>0</v>
      </c>
      <c r="F37" s="76">
        <v>0</v>
      </c>
      <c r="G37" s="75">
        <v>0</v>
      </c>
      <c r="H37" s="76">
        <v>0</v>
      </c>
      <c r="I37" s="44">
        <f t="shared" si="3"/>
        <v>7726</v>
      </c>
      <c r="J37" s="36"/>
      <c r="K37" s="36"/>
    </row>
    <row r="38" spans="1:11" x14ac:dyDescent="0.25">
      <c r="A38" s="1" t="s">
        <v>328</v>
      </c>
      <c r="B38" s="5" t="s">
        <v>390</v>
      </c>
      <c r="C38" s="2" t="s">
        <v>391</v>
      </c>
      <c r="D38" s="74">
        <v>16677</v>
      </c>
      <c r="E38" s="75">
        <v>0</v>
      </c>
      <c r="F38" s="76">
        <v>0</v>
      </c>
      <c r="G38" s="75">
        <v>0</v>
      </c>
      <c r="H38" s="76">
        <v>0</v>
      </c>
      <c r="I38" s="44">
        <f t="shared" si="3"/>
        <v>16677</v>
      </c>
      <c r="J38" s="36"/>
      <c r="K38" s="36"/>
    </row>
    <row r="39" spans="1:11" x14ac:dyDescent="0.25">
      <c r="A39" s="1" t="s">
        <v>329</v>
      </c>
      <c r="B39" s="5" t="s">
        <v>303</v>
      </c>
      <c r="C39" s="2" t="s">
        <v>304</v>
      </c>
      <c r="D39" s="74">
        <v>8056</v>
      </c>
      <c r="E39" s="75">
        <v>5130</v>
      </c>
      <c r="F39" s="76">
        <v>1566</v>
      </c>
      <c r="G39" s="75">
        <v>1332</v>
      </c>
      <c r="H39" s="76">
        <v>0</v>
      </c>
      <c r="I39" s="44">
        <f t="shared" si="3"/>
        <v>16084</v>
      </c>
      <c r="J39" s="36"/>
      <c r="K39" s="36">
        <f t="shared" si="0"/>
        <v>16084</v>
      </c>
    </row>
    <row r="40" spans="1:11" x14ac:dyDescent="0.25">
      <c r="A40" s="1" t="s">
        <v>330</v>
      </c>
      <c r="B40" s="5"/>
      <c r="C40" s="2" t="s">
        <v>392</v>
      </c>
      <c r="D40" s="74">
        <v>12448</v>
      </c>
      <c r="E40" s="75">
        <v>0</v>
      </c>
      <c r="F40" s="76">
        <v>0</v>
      </c>
      <c r="G40" s="75">
        <v>0</v>
      </c>
      <c r="H40" s="76">
        <v>0</v>
      </c>
      <c r="I40" s="44">
        <f t="shared" si="3"/>
        <v>12448</v>
      </c>
      <c r="J40" s="36"/>
      <c r="K40" s="36"/>
    </row>
    <row r="41" spans="1:11" x14ac:dyDescent="0.25">
      <c r="A41" s="1" t="s">
        <v>331</v>
      </c>
      <c r="B41" s="5" t="s">
        <v>220</v>
      </c>
      <c r="C41" s="2" t="s">
        <v>138</v>
      </c>
      <c r="D41" s="74">
        <v>55076</v>
      </c>
      <c r="E41" s="75">
        <v>16998</v>
      </c>
      <c r="F41" s="76">
        <v>5197</v>
      </c>
      <c r="G41" s="75">
        <v>5810</v>
      </c>
      <c r="H41" s="76">
        <f>[1]Sheet1!$I$702</f>
        <v>0</v>
      </c>
      <c r="I41" s="44">
        <f t="shared" si="3"/>
        <v>83081</v>
      </c>
      <c r="J41" s="36"/>
      <c r="K41" s="36">
        <f t="shared" si="0"/>
        <v>83081</v>
      </c>
    </row>
    <row r="42" spans="1:11" x14ac:dyDescent="0.25">
      <c r="A42" s="1" t="s">
        <v>75</v>
      </c>
      <c r="B42" s="5" t="s">
        <v>223</v>
      </c>
      <c r="C42" s="2" t="s">
        <v>24</v>
      </c>
      <c r="D42" s="74">
        <v>294913</v>
      </c>
      <c r="E42" s="75">
        <v>22459</v>
      </c>
      <c r="F42" s="76">
        <v>9959</v>
      </c>
      <c r="G42" s="75">
        <v>26762</v>
      </c>
      <c r="H42" s="76">
        <v>0</v>
      </c>
      <c r="I42" s="44">
        <f t="shared" si="3"/>
        <v>354093</v>
      </c>
      <c r="J42" s="36"/>
      <c r="K42" s="36">
        <f t="shared" si="0"/>
        <v>354093</v>
      </c>
    </row>
    <row r="43" spans="1:11" x14ac:dyDescent="0.25">
      <c r="A43" s="1" t="s">
        <v>76</v>
      </c>
      <c r="B43" s="5" t="s">
        <v>108</v>
      </c>
      <c r="C43" s="2" t="s">
        <v>139</v>
      </c>
      <c r="D43" s="74">
        <v>66636</v>
      </c>
      <c r="E43" s="75">
        <v>13670</v>
      </c>
      <c r="F43" s="76">
        <v>4177</v>
      </c>
      <c r="G43" s="75">
        <v>6605</v>
      </c>
      <c r="H43" s="76">
        <f>[1]Sheet1!$I$764</f>
        <v>0</v>
      </c>
      <c r="I43" s="44">
        <f t="shared" si="3"/>
        <v>91088</v>
      </c>
      <c r="J43" s="36"/>
      <c r="K43" s="36">
        <f t="shared" si="0"/>
        <v>91088</v>
      </c>
    </row>
    <row r="44" spans="1:11" x14ac:dyDescent="0.25">
      <c r="A44" s="1" t="s">
        <v>77</v>
      </c>
      <c r="B44" s="5" t="s">
        <v>109</v>
      </c>
      <c r="C44" s="2" t="s">
        <v>140</v>
      </c>
      <c r="D44" s="74">
        <v>89675</v>
      </c>
      <c r="E44" s="75">
        <v>16920</v>
      </c>
      <c r="F44" s="76">
        <v>5172</v>
      </c>
      <c r="G44" s="75">
        <v>8688</v>
      </c>
      <c r="H44" s="76">
        <f>[1]Sheet1!$I$796</f>
        <v>0</v>
      </c>
      <c r="I44" s="44">
        <f t="shared" si="3"/>
        <v>120455</v>
      </c>
      <c r="J44" s="36"/>
      <c r="K44" s="36">
        <f t="shared" si="0"/>
        <v>120455</v>
      </c>
    </row>
    <row r="45" spans="1:11" x14ac:dyDescent="0.25">
      <c r="A45" s="1" t="s">
        <v>78</v>
      </c>
      <c r="B45" s="5" t="s">
        <v>110</v>
      </c>
      <c r="C45" s="2" t="s">
        <v>141</v>
      </c>
      <c r="D45" s="74">
        <v>62806</v>
      </c>
      <c r="E45" s="75">
        <v>14757</v>
      </c>
      <c r="F45" s="76">
        <v>4509</v>
      </c>
      <c r="G45" s="75">
        <v>6324</v>
      </c>
      <c r="H45" s="76">
        <f>[1]Sheet1!$I$827</f>
        <v>0</v>
      </c>
      <c r="I45" s="44">
        <f t="shared" si="3"/>
        <v>88396</v>
      </c>
      <c r="J45" s="36"/>
      <c r="K45" s="36">
        <f t="shared" si="0"/>
        <v>88396</v>
      </c>
    </row>
    <row r="46" spans="1:11" x14ac:dyDescent="0.25">
      <c r="A46" s="1" t="s">
        <v>79</v>
      </c>
      <c r="B46" s="5" t="s">
        <v>130</v>
      </c>
      <c r="C46" s="2" t="s">
        <v>160</v>
      </c>
      <c r="D46" s="74">
        <v>472200</v>
      </c>
      <c r="E46" s="75">
        <v>16611</v>
      </c>
      <c r="F46" s="76">
        <v>5085</v>
      </c>
      <c r="G46" s="75">
        <v>41597</v>
      </c>
      <c r="H46" s="76">
        <f>[1]Sheet1!$I$858</f>
        <v>0</v>
      </c>
      <c r="I46" s="44">
        <f t="shared" si="3"/>
        <v>535493</v>
      </c>
      <c r="J46" s="36"/>
      <c r="K46" s="36">
        <f t="shared" si="0"/>
        <v>535493</v>
      </c>
    </row>
    <row r="47" spans="1:11" x14ac:dyDescent="0.25">
      <c r="A47" s="1" t="s">
        <v>80</v>
      </c>
      <c r="B47" s="5" t="s">
        <v>111</v>
      </c>
      <c r="C47" s="2" t="s">
        <v>142</v>
      </c>
      <c r="D47" s="74">
        <v>461585</v>
      </c>
      <c r="E47" s="75">
        <v>17526</v>
      </c>
      <c r="F47" s="76">
        <v>5361</v>
      </c>
      <c r="G47" s="75">
        <v>40983</v>
      </c>
      <c r="H47" s="76">
        <f>[1]Sheet1!$I$889</f>
        <v>0</v>
      </c>
      <c r="I47" s="78">
        <f t="shared" si="3"/>
        <v>525455</v>
      </c>
      <c r="J47" s="36"/>
      <c r="K47" s="36">
        <f t="shared" si="0"/>
        <v>525455</v>
      </c>
    </row>
    <row r="48" spans="1:11" x14ac:dyDescent="0.25">
      <c r="A48" s="1" t="s">
        <v>81</v>
      </c>
      <c r="B48" s="5" t="s">
        <v>112</v>
      </c>
      <c r="C48" s="2" t="s">
        <v>143</v>
      </c>
      <c r="D48" s="74">
        <v>377495</v>
      </c>
      <c r="E48" s="75">
        <v>17747</v>
      </c>
      <c r="F48" s="76">
        <v>5427</v>
      </c>
      <c r="G48" s="75">
        <v>33729</v>
      </c>
      <c r="H48" s="76">
        <f>[1]Sheet1!$I$920</f>
        <v>0</v>
      </c>
      <c r="I48" s="44">
        <f t="shared" si="3"/>
        <v>434398</v>
      </c>
      <c r="J48" s="36"/>
      <c r="K48" s="36">
        <f t="shared" si="0"/>
        <v>434398</v>
      </c>
    </row>
    <row r="49" spans="1:11" x14ac:dyDescent="0.25">
      <c r="A49" s="1" t="s">
        <v>82</v>
      </c>
      <c r="B49" s="5" t="s">
        <v>128</v>
      </c>
      <c r="C49" s="2" t="s">
        <v>158</v>
      </c>
      <c r="D49" s="74">
        <v>52274</v>
      </c>
      <c r="E49" s="75">
        <v>16444</v>
      </c>
      <c r="F49" s="76">
        <v>5031</v>
      </c>
      <c r="G49" s="75">
        <v>5547</v>
      </c>
      <c r="H49" s="76">
        <f>[1]Sheet1!$I$951</f>
        <v>0</v>
      </c>
      <c r="I49" s="44">
        <f t="shared" si="3"/>
        <v>79296</v>
      </c>
      <c r="J49" s="36"/>
      <c r="K49" s="36">
        <f t="shared" si="0"/>
        <v>79296</v>
      </c>
    </row>
    <row r="50" spans="1:11" x14ac:dyDescent="0.25">
      <c r="A50" s="1" t="s">
        <v>83</v>
      </c>
      <c r="B50" s="5" t="s">
        <v>305</v>
      </c>
      <c r="C50" s="2" t="s">
        <v>306</v>
      </c>
      <c r="D50" s="74">
        <f>[1]Sheet1!$K$968</f>
        <v>42440</v>
      </c>
      <c r="E50" s="75">
        <f>[1]Sheet1!$C$974</f>
        <v>0</v>
      </c>
      <c r="F50" s="76">
        <f>[1]Sheet1!$E$974</f>
        <v>0</v>
      </c>
      <c r="G50" s="75">
        <v>0</v>
      </c>
      <c r="H50" s="76">
        <f>[1]Sheet1!$I$974</f>
        <v>0</v>
      </c>
      <c r="I50" s="44">
        <f t="shared" si="3"/>
        <v>42440</v>
      </c>
      <c r="J50" s="36"/>
      <c r="K50" s="36">
        <f t="shared" si="0"/>
        <v>42440</v>
      </c>
    </row>
    <row r="51" spans="1:11" x14ac:dyDescent="0.25">
      <c r="A51" s="1" t="s">
        <v>84</v>
      </c>
      <c r="B51" s="5" t="s">
        <v>113</v>
      </c>
      <c r="C51" s="2" t="s">
        <v>144</v>
      </c>
      <c r="D51" s="74">
        <v>240371</v>
      </c>
      <c r="E51" s="75">
        <v>15855</v>
      </c>
      <c r="F51" s="76">
        <v>4851</v>
      </c>
      <c r="G51" s="75">
        <v>21753</v>
      </c>
      <c r="H51" s="76">
        <f>[1]Sheet1!$I$1006</f>
        <v>0</v>
      </c>
      <c r="I51" s="44">
        <f t="shared" si="3"/>
        <v>282830</v>
      </c>
      <c r="J51" s="36"/>
      <c r="K51" s="36">
        <f t="shared" si="0"/>
        <v>282830</v>
      </c>
    </row>
    <row r="52" spans="1:11" x14ac:dyDescent="0.25">
      <c r="A52" s="1" t="s">
        <v>85</v>
      </c>
      <c r="B52" s="5" t="s">
        <v>114</v>
      </c>
      <c r="C52" s="2" t="s">
        <v>145</v>
      </c>
      <c r="D52" s="74">
        <v>149610</v>
      </c>
      <c r="E52" s="75">
        <v>19530</v>
      </c>
      <c r="F52" s="76">
        <v>5975</v>
      </c>
      <c r="G52" s="75">
        <v>14115</v>
      </c>
      <c r="H52" s="76">
        <f>[1]Sheet1!$I$1037</f>
        <v>0</v>
      </c>
      <c r="I52" s="44">
        <f t="shared" si="3"/>
        <v>189230</v>
      </c>
      <c r="J52" s="36"/>
      <c r="K52" s="36">
        <f t="shared" si="0"/>
        <v>189230</v>
      </c>
    </row>
    <row r="53" spans="1:11" x14ac:dyDescent="0.25">
      <c r="A53" s="1" t="s">
        <v>86</v>
      </c>
      <c r="B53" s="5" t="s">
        <v>115</v>
      </c>
      <c r="C53" s="2" t="s">
        <v>20</v>
      </c>
      <c r="D53" s="74">
        <v>116756</v>
      </c>
      <c r="E53" s="75">
        <v>12533</v>
      </c>
      <c r="F53" s="76">
        <v>3830</v>
      </c>
      <c r="G53" s="75">
        <v>10913</v>
      </c>
      <c r="H53" s="76">
        <f>[1]Sheet1!$I$1068</f>
        <v>0</v>
      </c>
      <c r="I53" s="44">
        <f t="shared" si="3"/>
        <v>144032</v>
      </c>
      <c r="J53" s="36"/>
      <c r="K53" s="36">
        <f t="shared" si="0"/>
        <v>144032</v>
      </c>
    </row>
    <row r="54" spans="1:11" x14ac:dyDescent="0.25">
      <c r="A54" s="1" t="s">
        <v>87</v>
      </c>
      <c r="B54" s="5" t="s">
        <v>298</v>
      </c>
      <c r="C54" s="2" t="s">
        <v>301</v>
      </c>
      <c r="D54" s="74">
        <v>30864</v>
      </c>
      <c r="E54" s="75">
        <f>[1]Sheet1!$C$1092</f>
        <v>0</v>
      </c>
      <c r="F54" s="76">
        <f>[1]Sheet1!$E$1092</f>
        <v>0</v>
      </c>
      <c r="G54" s="75">
        <v>0</v>
      </c>
      <c r="H54" s="76">
        <v>0</v>
      </c>
      <c r="I54" s="44">
        <f t="shared" si="3"/>
        <v>30864</v>
      </c>
      <c r="J54" s="36"/>
      <c r="K54" s="36">
        <f t="shared" si="0"/>
        <v>30864</v>
      </c>
    </row>
    <row r="55" spans="1:11" x14ac:dyDescent="0.25">
      <c r="A55" s="1" t="s">
        <v>88</v>
      </c>
      <c r="B55" s="5" t="s">
        <v>116</v>
      </c>
      <c r="C55" s="2" t="s">
        <v>146</v>
      </c>
      <c r="D55" s="44">
        <v>66843</v>
      </c>
      <c r="E55" s="75">
        <v>10149</v>
      </c>
      <c r="F55" s="76">
        <v>3106</v>
      </c>
      <c r="G55" s="75">
        <v>6362</v>
      </c>
      <c r="H55" s="76">
        <f>[1]Sheet1!$I$1117</f>
        <v>0</v>
      </c>
      <c r="I55" s="44">
        <f t="shared" si="3"/>
        <v>86460</v>
      </c>
      <c r="J55" s="36"/>
      <c r="K55" s="36">
        <f t="shared" si="0"/>
        <v>86460</v>
      </c>
    </row>
    <row r="56" spans="1:11" x14ac:dyDescent="0.25">
      <c r="A56" s="1" t="s">
        <v>89</v>
      </c>
      <c r="B56" s="5" t="s">
        <v>117</v>
      </c>
      <c r="C56" s="2" t="s">
        <v>147</v>
      </c>
      <c r="D56" s="74">
        <v>72924</v>
      </c>
      <c r="E56" s="75">
        <v>11413</v>
      </c>
      <c r="F56" s="76">
        <v>3492</v>
      </c>
      <c r="G56" s="75">
        <v>6993</v>
      </c>
      <c r="H56" s="76">
        <f>[1]Sheet1!$I$1150</f>
        <v>0</v>
      </c>
      <c r="I56" s="44">
        <f t="shared" si="3"/>
        <v>94822</v>
      </c>
      <c r="J56" s="36"/>
      <c r="K56" s="36">
        <f t="shared" si="0"/>
        <v>94822</v>
      </c>
    </row>
    <row r="57" spans="1:11" x14ac:dyDescent="0.25">
      <c r="A57" s="1" t="s">
        <v>90</v>
      </c>
      <c r="B57" s="5" t="s">
        <v>118</v>
      </c>
      <c r="C57" s="2" t="s">
        <v>148</v>
      </c>
      <c r="D57" s="74">
        <v>49947</v>
      </c>
      <c r="E57" s="75">
        <v>13580</v>
      </c>
      <c r="F57" s="76">
        <v>4152</v>
      </c>
      <c r="G57" s="75">
        <v>5109</v>
      </c>
      <c r="H57" s="76">
        <f>[1]Sheet1!$I$1181</f>
        <v>0</v>
      </c>
      <c r="I57" s="44">
        <f t="shared" si="3"/>
        <v>72788</v>
      </c>
      <c r="J57" s="36"/>
      <c r="K57" s="36">
        <f t="shared" si="0"/>
        <v>72788</v>
      </c>
    </row>
    <row r="58" spans="1:11" x14ac:dyDescent="0.25">
      <c r="A58" s="1" t="s">
        <v>91</v>
      </c>
      <c r="B58" s="5" t="s">
        <v>299</v>
      </c>
      <c r="C58" s="2" t="s">
        <v>300</v>
      </c>
      <c r="D58" s="74">
        <v>44056</v>
      </c>
      <c r="E58" s="75">
        <v>8653</v>
      </c>
      <c r="F58" s="76">
        <v>2648</v>
      </c>
      <c r="G58" s="75">
        <v>3270</v>
      </c>
      <c r="H58" s="76">
        <v>58627</v>
      </c>
      <c r="I58" s="44">
        <f t="shared" si="3"/>
        <v>0</v>
      </c>
      <c r="J58" s="36"/>
      <c r="K58" s="36"/>
    </row>
    <row r="59" spans="1:11" x14ac:dyDescent="0.25">
      <c r="A59" s="1" t="s">
        <v>92</v>
      </c>
      <c r="B59" s="5" t="s">
        <v>393</v>
      </c>
      <c r="C59" s="2" t="s">
        <v>394</v>
      </c>
      <c r="D59" s="74">
        <v>7422</v>
      </c>
      <c r="E59" s="75"/>
      <c r="F59" s="76"/>
      <c r="G59" s="75">
        <v>701</v>
      </c>
      <c r="H59" s="76">
        <v>8123</v>
      </c>
      <c r="I59" s="44">
        <f t="shared" si="3"/>
        <v>0</v>
      </c>
      <c r="J59" s="36"/>
      <c r="K59" s="36"/>
    </row>
    <row r="60" spans="1:11" x14ac:dyDescent="0.25">
      <c r="A60" s="1" t="s">
        <v>93</v>
      </c>
      <c r="B60" s="5" t="s">
        <v>119</v>
      </c>
      <c r="C60" s="2" t="s">
        <v>332</v>
      </c>
      <c r="D60" s="74">
        <v>12968</v>
      </c>
      <c r="E60" s="75">
        <v>8884</v>
      </c>
      <c r="F60" s="76">
        <v>2718</v>
      </c>
      <c r="G60" s="75">
        <v>1621</v>
      </c>
      <c r="H60" s="76">
        <f>[1]Sheet1!$I$1243</f>
        <v>0</v>
      </c>
      <c r="I60" s="44">
        <f t="shared" si="3"/>
        <v>26191</v>
      </c>
      <c r="J60" s="36"/>
      <c r="K60" s="36">
        <f t="shared" si="0"/>
        <v>26191</v>
      </c>
    </row>
    <row r="61" spans="1:11" x14ac:dyDescent="0.25">
      <c r="A61" s="1" t="s">
        <v>93</v>
      </c>
      <c r="B61" s="5" t="s">
        <v>120</v>
      </c>
      <c r="C61" s="2" t="s">
        <v>149</v>
      </c>
      <c r="D61" s="74">
        <v>11442</v>
      </c>
      <c r="E61" s="75">
        <v>11807</v>
      </c>
      <c r="F61" s="76">
        <v>3611</v>
      </c>
      <c r="G61" s="75">
        <v>2726</v>
      </c>
      <c r="H61" s="76">
        <f>[1]Sheet1!$I$1275</f>
        <v>0</v>
      </c>
      <c r="I61" s="44">
        <f t="shared" si="3"/>
        <v>29586</v>
      </c>
      <c r="J61" s="36"/>
      <c r="K61" s="36">
        <f t="shared" si="0"/>
        <v>29586</v>
      </c>
    </row>
    <row r="62" spans="1:11" x14ac:dyDescent="0.25">
      <c r="A62" s="1" t="s">
        <v>95</v>
      </c>
      <c r="B62" s="5" t="s">
        <v>121</v>
      </c>
      <c r="C62" s="2" t="s">
        <v>150</v>
      </c>
      <c r="D62" s="74">
        <v>0</v>
      </c>
      <c r="E62" s="75">
        <v>4166</v>
      </c>
      <c r="F62" s="76">
        <v>1275</v>
      </c>
      <c r="G62" s="75">
        <v>116</v>
      </c>
      <c r="H62" s="76">
        <f>[1]Sheet1!$I$1310</f>
        <v>0</v>
      </c>
      <c r="I62" s="44">
        <f t="shared" si="3"/>
        <v>5557</v>
      </c>
      <c r="J62" s="36"/>
      <c r="K62" s="36">
        <f t="shared" si="0"/>
        <v>5557</v>
      </c>
    </row>
    <row r="63" spans="1:11" x14ac:dyDescent="0.25">
      <c r="A63" s="1" t="s">
        <v>96</v>
      </c>
      <c r="B63" s="5" t="s">
        <v>65</v>
      </c>
      <c r="C63" s="2" t="s">
        <v>58</v>
      </c>
      <c r="D63" s="74">
        <v>20422</v>
      </c>
      <c r="E63" s="75">
        <v>11147</v>
      </c>
      <c r="F63" s="76">
        <v>3406</v>
      </c>
      <c r="G63" s="75">
        <v>2409</v>
      </c>
      <c r="H63" s="76">
        <f>[1]Sheet1!$I$1337</f>
        <v>0</v>
      </c>
      <c r="I63" s="44">
        <f t="shared" si="3"/>
        <v>37384</v>
      </c>
      <c r="J63" s="36"/>
      <c r="K63" s="36">
        <f t="shared" si="0"/>
        <v>37384</v>
      </c>
    </row>
    <row r="64" spans="1:11" x14ac:dyDescent="0.25">
      <c r="A64" s="1" t="s">
        <v>97</v>
      </c>
      <c r="B64" s="5" t="s">
        <v>395</v>
      </c>
      <c r="C64" s="2" t="s">
        <v>367</v>
      </c>
      <c r="D64" s="74">
        <v>7359</v>
      </c>
      <c r="E64" s="75">
        <v>0</v>
      </c>
      <c r="F64" s="76">
        <v>0</v>
      </c>
      <c r="G64" s="75">
        <v>0</v>
      </c>
      <c r="H64" s="76">
        <v>0</v>
      </c>
      <c r="I64" s="44">
        <f t="shared" si="3"/>
        <v>7359</v>
      </c>
      <c r="J64" s="36"/>
      <c r="K64" s="36"/>
    </row>
    <row r="65" spans="1:11" x14ac:dyDescent="0.25">
      <c r="A65" s="1" t="s">
        <v>98</v>
      </c>
      <c r="B65" s="5"/>
      <c r="C65" s="2" t="s">
        <v>396</v>
      </c>
      <c r="D65" s="74">
        <v>16019</v>
      </c>
      <c r="E65" s="75">
        <v>0</v>
      </c>
      <c r="F65" s="76">
        <v>0</v>
      </c>
      <c r="G65" s="75">
        <v>0</v>
      </c>
      <c r="H65" s="76">
        <v>0</v>
      </c>
      <c r="I65" s="44">
        <f t="shared" si="3"/>
        <v>16019</v>
      </c>
      <c r="J65" s="36"/>
      <c r="K65" s="36"/>
    </row>
    <row r="66" spans="1:11" x14ac:dyDescent="0.25">
      <c r="A66" s="1" t="s">
        <v>99</v>
      </c>
      <c r="B66" s="5" t="s">
        <v>66</v>
      </c>
      <c r="C66" s="2" t="s">
        <v>59</v>
      </c>
      <c r="D66" s="74">
        <v>20385</v>
      </c>
      <c r="E66" s="75">
        <v>11028</v>
      </c>
      <c r="F66" s="76">
        <v>3369</v>
      </c>
      <c r="G66" s="75">
        <v>2404</v>
      </c>
      <c r="H66" s="76">
        <f>[1]Sheet1!$I$1368</f>
        <v>0</v>
      </c>
      <c r="I66" s="44">
        <f t="shared" si="3"/>
        <v>37186</v>
      </c>
      <c r="J66" s="36"/>
      <c r="K66" s="36">
        <f t="shared" si="0"/>
        <v>37186</v>
      </c>
    </row>
    <row r="67" spans="1:11" x14ac:dyDescent="0.25">
      <c r="A67" s="1" t="s">
        <v>100</v>
      </c>
      <c r="B67" s="5" t="s">
        <v>25</v>
      </c>
      <c r="C67" s="2" t="s">
        <v>26</v>
      </c>
      <c r="D67" s="74">
        <v>19849</v>
      </c>
      <c r="E67" s="75">
        <v>11028</v>
      </c>
      <c r="F67" s="76">
        <v>3369</v>
      </c>
      <c r="G67" s="75">
        <v>2356</v>
      </c>
      <c r="H67" s="76">
        <f>[1]Sheet1!$I$1400</f>
        <v>0</v>
      </c>
      <c r="I67" s="44">
        <f t="shared" si="3"/>
        <v>36602</v>
      </c>
      <c r="J67" s="36"/>
      <c r="K67" s="36">
        <f t="shared" si="0"/>
        <v>36602</v>
      </c>
    </row>
    <row r="68" spans="1:11" x14ac:dyDescent="0.25">
      <c r="A68" s="1" t="s">
        <v>101</v>
      </c>
      <c r="B68" s="5" t="s">
        <v>133</v>
      </c>
      <c r="C68" s="2" t="s">
        <v>163</v>
      </c>
      <c r="D68" s="44">
        <v>17631</v>
      </c>
      <c r="E68" s="75">
        <v>9857</v>
      </c>
      <c r="F68" s="76">
        <v>3013</v>
      </c>
      <c r="G68" s="75">
        <v>2095</v>
      </c>
      <c r="H68" s="76">
        <f>[1]Sheet1!$I$1431</f>
        <v>0</v>
      </c>
      <c r="I68" s="44">
        <f t="shared" si="3"/>
        <v>32596</v>
      </c>
      <c r="J68" s="36"/>
      <c r="K68" s="36">
        <f t="shared" si="0"/>
        <v>32596</v>
      </c>
    </row>
    <row r="69" spans="1:11" x14ac:dyDescent="0.25">
      <c r="A69" s="1" t="s">
        <v>102</v>
      </c>
      <c r="B69" s="5" t="s">
        <v>27</v>
      </c>
      <c r="C69" s="2" t="s">
        <v>28</v>
      </c>
      <c r="D69" s="74">
        <v>7814</v>
      </c>
      <c r="E69" s="75">
        <v>8895</v>
      </c>
      <c r="F69" s="76">
        <v>2721</v>
      </c>
      <c r="G69" s="75">
        <v>1155</v>
      </c>
      <c r="H69" s="76">
        <v>0</v>
      </c>
      <c r="I69" s="44">
        <f t="shared" si="3"/>
        <v>20585</v>
      </c>
      <c r="J69" s="36"/>
      <c r="K69" s="36">
        <f t="shared" si="0"/>
        <v>20585</v>
      </c>
    </row>
    <row r="70" spans="1:11" x14ac:dyDescent="0.25">
      <c r="A70" s="1" t="s">
        <v>103</v>
      </c>
      <c r="B70" s="5" t="s">
        <v>127</v>
      </c>
      <c r="C70" s="2" t="s">
        <v>157</v>
      </c>
      <c r="D70" s="79">
        <v>7894</v>
      </c>
      <c r="E70" s="75">
        <v>8096</v>
      </c>
      <c r="F70" s="76">
        <v>2474</v>
      </c>
      <c r="G70" s="75">
        <v>1103</v>
      </c>
      <c r="H70" s="76">
        <f>[1]Sheet1!$I$1523</f>
        <v>0</v>
      </c>
      <c r="I70" s="44">
        <f t="shared" si="3"/>
        <v>19567</v>
      </c>
      <c r="J70" s="36"/>
      <c r="K70" s="36">
        <f t="shared" si="0"/>
        <v>19567</v>
      </c>
    </row>
    <row r="71" spans="1:11" x14ac:dyDescent="0.25">
      <c r="A71" s="1" t="s">
        <v>368</v>
      </c>
      <c r="B71" s="5" t="s">
        <v>307</v>
      </c>
      <c r="C71" s="2" t="s">
        <v>308</v>
      </c>
      <c r="D71" s="74">
        <v>4210</v>
      </c>
      <c r="E71" s="75">
        <v>836</v>
      </c>
      <c r="F71" s="76">
        <v>282</v>
      </c>
      <c r="G71" s="75">
        <v>475</v>
      </c>
      <c r="H71" s="76">
        <f>[1]Sheet1!$I$1523</f>
        <v>0</v>
      </c>
      <c r="I71" s="44">
        <f t="shared" si="3"/>
        <v>5803</v>
      </c>
      <c r="J71" s="36"/>
      <c r="K71" s="36">
        <f t="shared" si="0"/>
        <v>5803</v>
      </c>
    </row>
    <row r="72" spans="1:11" x14ac:dyDescent="0.25">
      <c r="A72" s="1" t="s">
        <v>369</v>
      </c>
      <c r="B72" s="5" t="s">
        <v>29</v>
      </c>
      <c r="C72" s="2" t="s">
        <v>30</v>
      </c>
      <c r="D72" s="74">
        <v>6340</v>
      </c>
      <c r="E72" s="75">
        <v>11919</v>
      </c>
      <c r="F72" s="76">
        <v>3648</v>
      </c>
      <c r="G72" s="75">
        <v>1255</v>
      </c>
      <c r="H72" s="76">
        <f>[1]Sheet1!$I$1555</f>
        <v>0</v>
      </c>
      <c r="I72" s="44">
        <f t="shared" si="3"/>
        <v>23162</v>
      </c>
      <c r="J72" s="36"/>
      <c r="K72" s="36">
        <f t="shared" si="0"/>
        <v>23162</v>
      </c>
    </row>
    <row r="73" spans="1:11" x14ac:dyDescent="0.25">
      <c r="A73" s="1" t="s">
        <v>370</v>
      </c>
      <c r="B73" s="5" t="s">
        <v>397</v>
      </c>
      <c r="C73" s="2" t="s">
        <v>398</v>
      </c>
      <c r="D73" s="80">
        <v>21343</v>
      </c>
      <c r="E73" s="75">
        <v>37611</v>
      </c>
      <c r="F73" s="76">
        <v>30111</v>
      </c>
      <c r="G73" s="75">
        <v>2663</v>
      </c>
      <c r="H73" s="76">
        <v>91728</v>
      </c>
      <c r="I73" s="44">
        <f t="shared" si="3"/>
        <v>0</v>
      </c>
      <c r="J73" s="36"/>
      <c r="K73" s="36"/>
    </row>
    <row r="74" spans="1:11" x14ac:dyDescent="0.25">
      <c r="A74" s="81" t="s">
        <v>399</v>
      </c>
      <c r="B74" s="5" t="s">
        <v>122</v>
      </c>
      <c r="C74" s="2" t="s">
        <v>151</v>
      </c>
      <c r="D74" s="82">
        <v>164</v>
      </c>
      <c r="E74" s="75">
        <v>7769</v>
      </c>
      <c r="F74" s="76">
        <v>2374</v>
      </c>
      <c r="G74" s="75">
        <v>399</v>
      </c>
      <c r="H74" s="76">
        <f>[1]Sheet1!$I$1586</f>
        <v>0</v>
      </c>
      <c r="I74" s="44">
        <f t="shared" si="3"/>
        <v>10706</v>
      </c>
      <c r="J74" s="36"/>
      <c r="K74" s="36">
        <f t="shared" si="0"/>
        <v>10706</v>
      </c>
    </row>
    <row r="75" spans="1:11" x14ac:dyDescent="0.25">
      <c r="A75" s="1" t="s">
        <v>400</v>
      </c>
      <c r="B75" s="5" t="s">
        <v>123</v>
      </c>
      <c r="C75" s="2" t="s">
        <v>152</v>
      </c>
      <c r="D75" s="74"/>
      <c r="E75" s="75">
        <v>9679</v>
      </c>
      <c r="F75" s="76">
        <v>2957</v>
      </c>
      <c r="G75" s="75">
        <v>508</v>
      </c>
      <c r="H75" s="76">
        <v>0</v>
      </c>
      <c r="I75" s="44">
        <f t="shared" si="3"/>
        <v>13144</v>
      </c>
      <c r="J75" s="36"/>
      <c r="K75" s="36">
        <f t="shared" si="0"/>
        <v>13144</v>
      </c>
    </row>
    <row r="76" spans="1:11" x14ac:dyDescent="0.25">
      <c r="A76" s="1" t="s">
        <v>401</v>
      </c>
      <c r="B76" s="5" t="s">
        <v>67</v>
      </c>
      <c r="C76" s="2" t="s">
        <v>60</v>
      </c>
      <c r="D76" s="74"/>
      <c r="E76" s="75">
        <v>8259</v>
      </c>
      <c r="F76" s="76">
        <v>2525</v>
      </c>
      <c r="G76" s="75">
        <v>388</v>
      </c>
      <c r="H76" s="76">
        <f>[1]Sheet1!$I$1643</f>
        <v>0</v>
      </c>
      <c r="I76" s="44">
        <f t="shared" si="3"/>
        <v>11172</v>
      </c>
      <c r="J76" s="36"/>
      <c r="K76" s="36">
        <f t="shared" si="0"/>
        <v>11172</v>
      </c>
    </row>
    <row r="77" spans="1:11" x14ac:dyDescent="0.25">
      <c r="A77" s="1" t="s">
        <v>402</v>
      </c>
      <c r="B77" s="5" t="s">
        <v>131</v>
      </c>
      <c r="C77" s="2" t="s">
        <v>161</v>
      </c>
      <c r="D77" s="74"/>
      <c r="E77" s="75">
        <v>6408</v>
      </c>
      <c r="F77" s="76">
        <v>1957</v>
      </c>
      <c r="G77" s="75">
        <v>243</v>
      </c>
      <c r="H77" s="76">
        <f>[1]Sheet1!$I$1706</f>
        <v>0</v>
      </c>
      <c r="I77" s="44">
        <f t="shared" si="3"/>
        <v>8608</v>
      </c>
      <c r="J77" s="36"/>
      <c r="K77" s="36">
        <f t="shared" si="0"/>
        <v>8608</v>
      </c>
    </row>
    <row r="78" spans="1:11" x14ac:dyDescent="0.25">
      <c r="A78" s="1" t="s">
        <v>403</v>
      </c>
      <c r="B78" s="5" t="s">
        <v>68</v>
      </c>
      <c r="C78" s="2" t="s">
        <v>71</v>
      </c>
      <c r="D78" s="79">
        <v>5466</v>
      </c>
      <c r="E78" s="75">
        <v>6969</v>
      </c>
      <c r="F78" s="76">
        <v>2129</v>
      </c>
      <c r="G78" s="75">
        <v>261</v>
      </c>
      <c r="H78" s="76">
        <f>[1]Sheet1!$I$1737</f>
        <v>0</v>
      </c>
      <c r="I78" s="44">
        <f t="shared" si="3"/>
        <v>14825</v>
      </c>
      <c r="J78" s="36"/>
      <c r="K78" s="36">
        <f t="shared" si="0"/>
        <v>14825</v>
      </c>
    </row>
    <row r="79" spans="1:11" x14ac:dyDescent="0.25">
      <c r="A79" s="1" t="s">
        <v>404</v>
      </c>
      <c r="B79" s="5" t="s">
        <v>69</v>
      </c>
      <c r="C79" s="2" t="s">
        <v>61</v>
      </c>
      <c r="D79" s="74"/>
      <c r="E79" s="75">
        <v>5387</v>
      </c>
      <c r="F79" s="76">
        <v>1646</v>
      </c>
      <c r="G79" s="75">
        <v>156</v>
      </c>
      <c r="H79" s="76">
        <f>[1]Sheet1!$I$1768</f>
        <v>0</v>
      </c>
      <c r="I79" s="44">
        <f t="shared" si="3"/>
        <v>7189</v>
      </c>
      <c r="J79" s="36"/>
      <c r="K79" s="36">
        <f t="shared" si="0"/>
        <v>7189</v>
      </c>
    </row>
    <row r="80" spans="1:11" x14ac:dyDescent="0.25">
      <c r="A80" s="1" t="s">
        <v>405</v>
      </c>
      <c r="B80" s="5" t="s">
        <v>132</v>
      </c>
      <c r="C80" s="2" t="s">
        <v>333</v>
      </c>
      <c r="D80" s="74">
        <v>1969</v>
      </c>
      <c r="E80" s="75">
        <v>0</v>
      </c>
      <c r="F80" s="76">
        <v>0</v>
      </c>
      <c r="G80" s="75">
        <v>0</v>
      </c>
      <c r="H80" s="76">
        <f>[1]Sheet1!$I$1800</f>
        <v>0</v>
      </c>
      <c r="I80" s="44">
        <f t="shared" si="3"/>
        <v>1969</v>
      </c>
      <c r="J80" s="36"/>
      <c r="K80" s="36">
        <f t="shared" si="0"/>
        <v>1969</v>
      </c>
    </row>
    <row r="81" spans="1:11" x14ac:dyDescent="0.25">
      <c r="A81" s="1" t="s">
        <v>406</v>
      </c>
      <c r="B81" s="5" t="s">
        <v>124</v>
      </c>
      <c r="C81" s="2" t="s">
        <v>153</v>
      </c>
      <c r="D81" s="74">
        <v>51781</v>
      </c>
      <c r="E81" s="75">
        <v>15756</v>
      </c>
      <c r="F81" s="76">
        <v>4821</v>
      </c>
      <c r="G81" s="75">
        <v>5464</v>
      </c>
      <c r="H81" s="76">
        <f>[1]Sheet1!$I$1825</f>
        <v>0</v>
      </c>
      <c r="I81" s="44">
        <f t="shared" si="3"/>
        <v>77822</v>
      </c>
      <c r="J81" s="36"/>
      <c r="K81" s="36">
        <f t="shared" si="0"/>
        <v>77822</v>
      </c>
    </row>
    <row r="82" spans="1:11" x14ac:dyDescent="0.25">
      <c r="A82" s="1" t="s">
        <v>407</v>
      </c>
      <c r="B82" s="5" t="s">
        <v>129</v>
      </c>
      <c r="C82" s="2" t="s">
        <v>159</v>
      </c>
      <c r="D82" s="74">
        <v>51583</v>
      </c>
      <c r="E82" s="75">
        <v>15756</v>
      </c>
      <c r="F82" s="76">
        <v>4821</v>
      </c>
      <c r="G82" s="75">
        <v>5414</v>
      </c>
      <c r="H82" s="76">
        <f>[1]Sheet1!$I$1858</f>
        <v>0</v>
      </c>
      <c r="I82" s="44">
        <f t="shared" si="3"/>
        <v>77574</v>
      </c>
      <c r="J82" s="36"/>
      <c r="K82" s="36">
        <f t="shared" si="0"/>
        <v>77574</v>
      </c>
    </row>
    <row r="83" spans="1:11" x14ac:dyDescent="0.25">
      <c r="A83" s="1" t="s">
        <v>408</v>
      </c>
      <c r="B83" s="5" t="s">
        <v>125</v>
      </c>
      <c r="C83" s="2" t="s">
        <v>155</v>
      </c>
      <c r="D83" s="82">
        <v>39412</v>
      </c>
      <c r="E83" s="75">
        <v>13998</v>
      </c>
      <c r="F83" s="76">
        <v>4282</v>
      </c>
      <c r="G83" s="75">
        <v>4259</v>
      </c>
      <c r="H83" s="76">
        <f>[1]Sheet1!$I$1891</f>
        <v>0</v>
      </c>
      <c r="I83" s="44">
        <f t="shared" si="3"/>
        <v>61951</v>
      </c>
      <c r="J83" s="36"/>
      <c r="K83" s="36">
        <f t="shared" si="0"/>
        <v>61951</v>
      </c>
    </row>
    <row r="84" spans="1:11" x14ac:dyDescent="0.25">
      <c r="A84" s="1" t="s">
        <v>409</v>
      </c>
      <c r="B84" s="5" t="s">
        <v>410</v>
      </c>
      <c r="C84" s="2" t="s">
        <v>411</v>
      </c>
      <c r="D84" s="74">
        <v>15099</v>
      </c>
      <c r="E84" s="75">
        <v>0</v>
      </c>
      <c r="F84" s="76">
        <v>0</v>
      </c>
      <c r="G84" s="75">
        <v>0</v>
      </c>
      <c r="H84" s="76">
        <v>0</v>
      </c>
      <c r="I84" s="44">
        <f t="shared" si="3"/>
        <v>15099</v>
      </c>
      <c r="J84" s="36"/>
      <c r="K84" s="36"/>
    </row>
    <row r="85" spans="1:11" x14ac:dyDescent="0.25">
      <c r="A85" s="1" t="s">
        <v>412</v>
      </c>
      <c r="B85" s="5" t="s">
        <v>126</v>
      </c>
      <c r="C85" s="2" t="s">
        <v>156</v>
      </c>
      <c r="D85" s="74">
        <v>40023</v>
      </c>
      <c r="E85" s="75">
        <v>16704</v>
      </c>
      <c r="F85" s="76">
        <v>5109</v>
      </c>
      <c r="G85" s="75">
        <v>4454</v>
      </c>
      <c r="H85" s="76">
        <f>[1]Sheet1!$I$1923</f>
        <v>0</v>
      </c>
      <c r="I85" s="44">
        <f t="shared" si="3"/>
        <v>66290</v>
      </c>
      <c r="J85" s="36"/>
      <c r="K85" s="36">
        <f t="shared" si="0"/>
        <v>66290</v>
      </c>
    </row>
    <row r="86" spans="1:11" x14ac:dyDescent="0.25">
      <c r="A86" s="49" t="s">
        <v>31</v>
      </c>
      <c r="B86" s="50" t="s">
        <v>31</v>
      </c>
      <c r="C86" s="51" t="s">
        <v>32</v>
      </c>
      <c r="D86" s="83">
        <f t="shared" ref="D86:I86" si="4">SUM(D10:D85)</f>
        <v>34894695</v>
      </c>
      <c r="E86" s="83">
        <f t="shared" si="4"/>
        <v>1889823</v>
      </c>
      <c r="F86" s="83">
        <f t="shared" si="4"/>
        <v>1333855</v>
      </c>
      <c r="G86" s="83">
        <f t="shared" si="4"/>
        <v>2611475</v>
      </c>
      <c r="H86" s="83">
        <f t="shared" si="4"/>
        <v>23838173</v>
      </c>
      <c r="I86" s="52">
        <f t="shared" si="4"/>
        <v>16891675</v>
      </c>
      <c r="J86" s="36">
        <f>SUM(J11:J85)</f>
        <v>0</v>
      </c>
      <c r="K86" s="16"/>
    </row>
    <row r="87" spans="1:11" x14ac:dyDescent="0.25">
      <c r="G87" s="84">
        <f>E86+F86</f>
        <v>3223678</v>
      </c>
    </row>
    <row r="88" spans="1:11" x14ac:dyDescent="0.25">
      <c r="G88" s="69">
        <v>3223678</v>
      </c>
    </row>
    <row r="89" spans="1:11" ht="18.75" x14ac:dyDescent="0.25">
      <c r="A89" s="113" t="s">
        <v>174</v>
      </c>
      <c r="B89" s="113"/>
      <c r="C89" s="113"/>
      <c r="D89" s="46"/>
      <c r="E89" s="46"/>
      <c r="F89" s="46"/>
      <c r="G89" s="85">
        <f>G87-G88</f>
        <v>0</v>
      </c>
      <c r="H89" s="46"/>
      <c r="I89" s="46"/>
      <c r="J89" s="16"/>
    </row>
    <row r="90" spans="1:11" ht="18.75" x14ac:dyDescent="0.25">
      <c r="A90" s="66" t="s">
        <v>309</v>
      </c>
      <c r="B90" s="66"/>
      <c r="C90" s="66"/>
      <c r="D90" s="46"/>
      <c r="E90" s="46"/>
      <c r="F90" s="46"/>
      <c r="G90" s="46"/>
      <c r="H90" s="46"/>
      <c r="I90" s="46"/>
      <c r="J90" s="16"/>
    </row>
    <row r="91" spans="1:11" ht="18.75" x14ac:dyDescent="0.25">
      <c r="A91" s="113" t="s">
        <v>0</v>
      </c>
      <c r="B91" s="113"/>
      <c r="C91" s="113"/>
      <c r="D91" s="46"/>
      <c r="E91" s="46"/>
      <c r="F91" s="46"/>
      <c r="G91" s="46"/>
      <c r="H91" s="46"/>
      <c r="I91" s="46"/>
      <c r="J91" s="16"/>
    </row>
    <row r="92" spans="1:11" ht="18.75" x14ac:dyDescent="0.25">
      <c r="A92" s="114" t="s">
        <v>1</v>
      </c>
      <c r="B92" s="114"/>
      <c r="C92" s="114"/>
      <c r="D92" s="46"/>
      <c r="E92" s="46"/>
      <c r="F92" s="46"/>
      <c r="G92" s="46"/>
      <c r="H92" s="46"/>
      <c r="I92" s="46"/>
      <c r="J92" s="16"/>
    </row>
    <row r="93" spans="1:11" x14ac:dyDescent="0.25">
      <c r="A93" s="115"/>
      <c r="B93" s="115"/>
      <c r="C93" s="115"/>
      <c r="D93" s="46"/>
      <c r="E93" s="46"/>
      <c r="F93" s="46"/>
      <c r="G93" s="46"/>
      <c r="H93" s="46"/>
      <c r="I93" s="46"/>
      <c r="J93" s="16"/>
    </row>
    <row r="94" spans="1:11" ht="15.75" x14ac:dyDescent="0.25">
      <c r="A94" s="118" t="s">
        <v>371</v>
      </c>
      <c r="B94" s="118"/>
      <c r="C94" s="118"/>
      <c r="D94" s="119"/>
      <c r="E94" s="119"/>
      <c r="F94" s="119"/>
      <c r="G94" s="119"/>
      <c r="H94" s="46" t="s">
        <v>413</v>
      </c>
      <c r="I94" s="16"/>
      <c r="J94" s="16"/>
    </row>
    <row r="95" spans="1:11" x14ac:dyDescent="0.25">
      <c r="A95" s="115"/>
      <c r="B95" s="115"/>
      <c r="C95" s="115"/>
      <c r="D95" s="46" t="s">
        <v>373</v>
      </c>
      <c r="E95" s="46"/>
      <c r="F95" s="46"/>
      <c r="G95" s="46"/>
      <c r="H95" s="46"/>
      <c r="I95" s="46" t="s">
        <v>374</v>
      </c>
      <c r="J95" s="16"/>
    </row>
    <row r="96" spans="1:11" ht="42.75" x14ac:dyDescent="0.25">
      <c r="A96" s="22" t="s">
        <v>74</v>
      </c>
      <c r="B96" s="22" t="s">
        <v>72</v>
      </c>
      <c r="C96" s="48" t="s">
        <v>73</v>
      </c>
      <c r="D96" s="22" t="s">
        <v>169</v>
      </c>
      <c r="E96" s="22" t="s">
        <v>310</v>
      </c>
      <c r="F96" s="22" t="s">
        <v>311</v>
      </c>
      <c r="G96" s="22" t="s">
        <v>312</v>
      </c>
      <c r="H96" s="22" t="s">
        <v>313</v>
      </c>
      <c r="I96" s="22" t="s">
        <v>173</v>
      </c>
      <c r="J96" s="22"/>
    </row>
    <row r="97" spans="1:10" x14ac:dyDescent="0.25">
      <c r="A97" s="22" t="s">
        <v>414</v>
      </c>
      <c r="B97" s="86" t="s">
        <v>415</v>
      </c>
      <c r="C97" s="73" t="s">
        <v>416</v>
      </c>
      <c r="D97" s="87">
        <v>4469</v>
      </c>
      <c r="E97" s="76">
        <f>[1]Sheet1!$I$1923</f>
        <v>0</v>
      </c>
      <c r="F97" s="76">
        <f>[1]Sheet1!$I$1923</f>
        <v>0</v>
      </c>
      <c r="G97" s="76">
        <f>[1]Sheet1!$I$1923</f>
        <v>0</v>
      </c>
      <c r="H97" s="76">
        <f>[1]Sheet1!$I$1923</f>
        <v>0</v>
      </c>
      <c r="I97" s="44">
        <f t="shared" ref="I97:I160" si="5">D97+E97+F97+G97-H97</f>
        <v>4469</v>
      </c>
    </row>
    <row r="98" spans="1:10" x14ac:dyDescent="0.25">
      <c r="A98" s="1" t="s">
        <v>417</v>
      </c>
      <c r="B98" s="5" t="s">
        <v>418</v>
      </c>
      <c r="C98" s="2" t="s">
        <v>419</v>
      </c>
      <c r="D98" s="76">
        <v>5668</v>
      </c>
      <c r="E98" s="76">
        <f>[1]Sheet1!$I$1923</f>
        <v>0</v>
      </c>
      <c r="F98" s="76">
        <f>[1]Sheet1!$I$1923</f>
        <v>0</v>
      </c>
      <c r="G98" s="76">
        <f>[1]Sheet1!$I$1923</f>
        <v>0</v>
      </c>
      <c r="H98" s="76">
        <f>[1]Sheet1!$I$1923</f>
        <v>0</v>
      </c>
      <c r="I98" s="44">
        <f t="shared" si="5"/>
        <v>5668</v>
      </c>
      <c r="J98" s="77"/>
    </row>
    <row r="99" spans="1:10" x14ac:dyDescent="0.25">
      <c r="A99" s="1" t="s">
        <v>420</v>
      </c>
      <c r="B99" s="5" t="s">
        <v>421</v>
      </c>
      <c r="C99" s="2" t="s">
        <v>422</v>
      </c>
      <c r="D99" s="76">
        <v>3250</v>
      </c>
      <c r="E99" s="76">
        <f>[1]Sheet1!$I$1923</f>
        <v>0</v>
      </c>
      <c r="F99" s="76">
        <f>[1]Sheet1!$I$1923</f>
        <v>0</v>
      </c>
      <c r="G99" s="76">
        <f>[1]Sheet1!$I$1923</f>
        <v>0</v>
      </c>
      <c r="H99" s="76">
        <f>[1]Sheet1!$I$1923</f>
        <v>0</v>
      </c>
      <c r="I99" s="44">
        <f t="shared" si="5"/>
        <v>3250</v>
      </c>
      <c r="J99" s="36"/>
    </row>
    <row r="100" spans="1:10" x14ac:dyDescent="0.25">
      <c r="A100" s="1" t="s">
        <v>423</v>
      </c>
      <c r="B100" s="5" t="s">
        <v>424</v>
      </c>
      <c r="C100" s="2" t="s">
        <v>425</v>
      </c>
      <c r="D100" s="76">
        <v>3250</v>
      </c>
      <c r="E100" s="76">
        <f>[1]Sheet1!$I$1923</f>
        <v>0</v>
      </c>
      <c r="F100" s="76">
        <f>[1]Sheet1!$I$1923</f>
        <v>0</v>
      </c>
      <c r="G100" s="76">
        <f>[1]Sheet1!$I$1923</f>
        <v>0</v>
      </c>
      <c r="H100" s="76">
        <f>[1]Sheet1!$I$1923</f>
        <v>0</v>
      </c>
      <c r="I100" s="44">
        <f t="shared" si="5"/>
        <v>3250</v>
      </c>
      <c r="J100" s="36"/>
    </row>
    <row r="101" spans="1:10" x14ac:dyDescent="0.25">
      <c r="A101" s="1" t="s">
        <v>426</v>
      </c>
      <c r="B101" s="5" t="s">
        <v>427</v>
      </c>
      <c r="C101" s="2" t="s">
        <v>428</v>
      </c>
      <c r="D101" s="76">
        <v>5084</v>
      </c>
      <c r="E101" s="76">
        <f>[1]Sheet1!$I$1923</f>
        <v>0</v>
      </c>
      <c r="F101" s="76">
        <f>[1]Sheet1!$I$1923</f>
        <v>0</v>
      </c>
      <c r="G101" s="76">
        <f>[1]Sheet1!$I$1923</f>
        <v>0</v>
      </c>
      <c r="H101" s="76">
        <f>[1]Sheet1!$I$1923</f>
        <v>0</v>
      </c>
      <c r="I101" s="44">
        <f t="shared" si="5"/>
        <v>5084</v>
      </c>
      <c r="J101" s="36"/>
    </row>
    <row r="102" spans="1:10" x14ac:dyDescent="0.25">
      <c r="A102" s="1" t="s">
        <v>429</v>
      </c>
      <c r="B102" s="5" t="s">
        <v>430</v>
      </c>
      <c r="C102" s="2" t="s">
        <v>431</v>
      </c>
      <c r="D102" s="76">
        <v>16200</v>
      </c>
      <c r="E102" s="76">
        <f>[1]Sheet1!$I$1923</f>
        <v>0</v>
      </c>
      <c r="F102" s="76">
        <f>[1]Sheet1!$I$1923</f>
        <v>0</v>
      </c>
      <c r="G102" s="76">
        <f>[1]Sheet1!$I$1923</f>
        <v>0</v>
      </c>
      <c r="H102" s="76">
        <f>[1]Sheet1!$I$1923</f>
        <v>0</v>
      </c>
      <c r="I102" s="44">
        <f t="shared" si="5"/>
        <v>16200</v>
      </c>
      <c r="J102" s="36"/>
    </row>
    <row r="103" spans="1:10" x14ac:dyDescent="0.25">
      <c r="A103" s="1" t="s">
        <v>432</v>
      </c>
      <c r="B103" s="5" t="s">
        <v>433</v>
      </c>
      <c r="C103" s="2" t="s">
        <v>434</v>
      </c>
      <c r="D103" s="76">
        <v>5322</v>
      </c>
      <c r="E103" s="76">
        <f>[1]Sheet1!$I$1923</f>
        <v>0</v>
      </c>
      <c r="F103" s="76">
        <f>[1]Sheet1!$I$1923</f>
        <v>0</v>
      </c>
      <c r="G103" s="76">
        <f>[1]Sheet1!$I$1923</f>
        <v>0</v>
      </c>
      <c r="H103" s="76">
        <f>[1]Sheet1!$I$1923</f>
        <v>0</v>
      </c>
      <c r="I103" s="44">
        <f t="shared" si="5"/>
        <v>5322</v>
      </c>
      <c r="J103" s="36"/>
    </row>
    <row r="104" spans="1:10" x14ac:dyDescent="0.25">
      <c r="A104" s="1" t="s">
        <v>435</v>
      </c>
      <c r="B104" s="5" t="s">
        <v>436</v>
      </c>
      <c r="C104" s="2" t="s">
        <v>437</v>
      </c>
      <c r="D104" s="76">
        <v>719</v>
      </c>
      <c r="E104" s="76">
        <f>[1]Sheet1!$I$1923</f>
        <v>0</v>
      </c>
      <c r="F104" s="76">
        <f>[1]Sheet1!$I$1923</f>
        <v>0</v>
      </c>
      <c r="G104" s="76">
        <f>[1]Sheet1!$I$1923</f>
        <v>0</v>
      </c>
      <c r="H104" s="76">
        <f>[1]Sheet1!$I$1923</f>
        <v>0</v>
      </c>
      <c r="I104" s="44">
        <f t="shared" si="5"/>
        <v>719</v>
      </c>
      <c r="J104" s="36"/>
    </row>
    <row r="105" spans="1:10" x14ac:dyDescent="0.25">
      <c r="A105" s="1" t="s">
        <v>438</v>
      </c>
      <c r="B105" s="5" t="s">
        <v>439</v>
      </c>
      <c r="C105" s="2" t="s">
        <v>440</v>
      </c>
      <c r="D105" s="76">
        <v>7761</v>
      </c>
      <c r="E105" s="76">
        <f>[1]Sheet1!$I$1923</f>
        <v>0</v>
      </c>
      <c r="F105" s="76">
        <f>[1]Sheet1!$I$1923</f>
        <v>0</v>
      </c>
      <c r="G105" s="76">
        <f>[1]Sheet1!$I$1923</f>
        <v>0</v>
      </c>
      <c r="H105" s="76">
        <f>[1]Sheet1!$I$1923</f>
        <v>0</v>
      </c>
      <c r="I105" s="44">
        <f t="shared" si="5"/>
        <v>7761</v>
      </c>
      <c r="J105" s="36"/>
    </row>
    <row r="106" spans="1:10" x14ac:dyDescent="0.25">
      <c r="A106" s="1" t="s">
        <v>441</v>
      </c>
      <c r="B106" s="5" t="s">
        <v>442</v>
      </c>
      <c r="C106" s="2" t="s">
        <v>443</v>
      </c>
      <c r="D106" s="76">
        <v>3536</v>
      </c>
      <c r="E106" s="76">
        <f>[1]Sheet1!$I$1923</f>
        <v>0</v>
      </c>
      <c r="F106" s="76">
        <f>[1]Sheet1!$I$1923</f>
        <v>0</v>
      </c>
      <c r="G106" s="76">
        <f>[1]Sheet1!$I$1923</f>
        <v>0</v>
      </c>
      <c r="H106" s="76">
        <f>[1]Sheet1!$I$1923</f>
        <v>0</v>
      </c>
      <c r="I106" s="44">
        <f t="shared" si="5"/>
        <v>3536</v>
      </c>
      <c r="J106" s="36"/>
    </row>
    <row r="107" spans="1:10" x14ac:dyDescent="0.25">
      <c r="A107" s="1" t="s">
        <v>444</v>
      </c>
      <c r="B107" s="5" t="s">
        <v>445</v>
      </c>
      <c r="C107" s="2" t="s">
        <v>446</v>
      </c>
      <c r="D107" s="76">
        <v>6567</v>
      </c>
      <c r="E107" s="76">
        <f>[1]Sheet1!$I$1923</f>
        <v>0</v>
      </c>
      <c r="F107" s="76">
        <f>[1]Sheet1!$I$1923</f>
        <v>0</v>
      </c>
      <c r="G107" s="76">
        <f>[1]Sheet1!$I$1923</f>
        <v>0</v>
      </c>
      <c r="H107" s="76">
        <f>[1]Sheet1!$I$1923</f>
        <v>0</v>
      </c>
      <c r="I107" s="44">
        <f t="shared" si="5"/>
        <v>6567</v>
      </c>
      <c r="J107" s="36"/>
    </row>
    <row r="108" spans="1:10" x14ac:dyDescent="0.25">
      <c r="A108" s="1" t="s">
        <v>444</v>
      </c>
      <c r="B108" s="5" t="s">
        <v>447</v>
      </c>
      <c r="C108" s="2" t="s">
        <v>448</v>
      </c>
      <c r="D108" s="76">
        <v>1131</v>
      </c>
      <c r="E108" s="76">
        <f>[1]Sheet1!$I$1923</f>
        <v>0</v>
      </c>
      <c r="F108" s="76">
        <f>[1]Sheet1!$I$1923</f>
        <v>0</v>
      </c>
      <c r="G108" s="76">
        <f>[1]Sheet1!$I$1923</f>
        <v>0</v>
      </c>
      <c r="H108" s="76">
        <f>[1]Sheet1!$I$1923</f>
        <v>0</v>
      </c>
      <c r="I108" s="44">
        <f t="shared" si="5"/>
        <v>1131</v>
      </c>
      <c r="J108" s="36"/>
    </row>
    <row r="109" spans="1:10" x14ac:dyDescent="0.25">
      <c r="A109" s="1" t="s">
        <v>449</v>
      </c>
      <c r="B109" s="5" t="s">
        <v>450</v>
      </c>
      <c r="C109" s="2" t="s">
        <v>451</v>
      </c>
      <c r="D109" s="76">
        <v>10339</v>
      </c>
      <c r="E109" s="76">
        <f>[1]Sheet1!$I$1923</f>
        <v>0</v>
      </c>
      <c r="F109" s="76">
        <f>[1]Sheet1!$I$1923</f>
        <v>0</v>
      </c>
      <c r="G109" s="76">
        <f>[1]Sheet1!$I$1923</f>
        <v>0</v>
      </c>
      <c r="H109" s="76">
        <f>[1]Sheet1!$I$1923</f>
        <v>0</v>
      </c>
      <c r="I109" s="44">
        <f t="shared" si="5"/>
        <v>10339</v>
      </c>
      <c r="J109" s="36"/>
    </row>
    <row r="110" spans="1:10" x14ac:dyDescent="0.25">
      <c r="A110" s="1" t="s">
        <v>452</v>
      </c>
      <c r="B110" s="5" t="s">
        <v>453</v>
      </c>
      <c r="C110" s="2" t="s">
        <v>454</v>
      </c>
      <c r="D110" s="76">
        <v>4073</v>
      </c>
      <c r="E110" s="76">
        <f>[1]Sheet1!$I$1923</f>
        <v>0</v>
      </c>
      <c r="F110" s="76">
        <f>[1]Sheet1!$I$1923</f>
        <v>0</v>
      </c>
      <c r="G110" s="76">
        <f>[1]Sheet1!$I$1923</f>
        <v>0</v>
      </c>
      <c r="H110" s="76">
        <f>[1]Sheet1!$I$1923</f>
        <v>0</v>
      </c>
      <c r="I110" s="44">
        <f t="shared" si="5"/>
        <v>4073</v>
      </c>
      <c r="J110" s="36"/>
    </row>
    <row r="111" spans="1:10" x14ac:dyDescent="0.25">
      <c r="A111" s="1" t="s">
        <v>455</v>
      </c>
      <c r="B111" s="5" t="s">
        <v>456</v>
      </c>
      <c r="C111" s="2" t="s">
        <v>457</v>
      </c>
      <c r="D111" s="76">
        <v>3201</v>
      </c>
      <c r="E111" s="76">
        <f>[1]Sheet1!$I$1923</f>
        <v>0</v>
      </c>
      <c r="F111" s="76">
        <f>[1]Sheet1!$I$1923</f>
        <v>0</v>
      </c>
      <c r="G111" s="76">
        <f>[1]Sheet1!$I$1923</f>
        <v>0</v>
      </c>
      <c r="H111" s="76">
        <f>[1]Sheet1!$I$1923</f>
        <v>0</v>
      </c>
      <c r="I111" s="44">
        <f t="shared" si="5"/>
        <v>3201</v>
      </c>
      <c r="J111" s="36"/>
    </row>
    <row r="112" spans="1:10" x14ac:dyDescent="0.25">
      <c r="A112" s="1" t="s">
        <v>458</v>
      </c>
      <c r="B112" s="5" t="s">
        <v>459</v>
      </c>
      <c r="C112" s="2" t="s">
        <v>460</v>
      </c>
      <c r="D112" s="76">
        <v>3704</v>
      </c>
      <c r="E112" s="76">
        <f>[1]Sheet1!$I$1923</f>
        <v>0</v>
      </c>
      <c r="F112" s="76">
        <f>[1]Sheet1!$I$1923</f>
        <v>0</v>
      </c>
      <c r="G112" s="76">
        <f>[1]Sheet1!$I$1923</f>
        <v>0</v>
      </c>
      <c r="H112" s="76">
        <f>[1]Sheet1!$I$1923</f>
        <v>0</v>
      </c>
      <c r="I112" s="44">
        <f t="shared" si="5"/>
        <v>3704</v>
      </c>
      <c r="J112" s="36"/>
    </row>
    <row r="113" spans="1:10" x14ac:dyDescent="0.25">
      <c r="A113" s="1" t="s">
        <v>461</v>
      </c>
      <c r="B113" s="5" t="s">
        <v>462</v>
      </c>
      <c r="C113" s="2" t="s">
        <v>463</v>
      </c>
      <c r="D113" s="76">
        <v>1512</v>
      </c>
      <c r="E113" s="76">
        <f>[1]Sheet1!$I$1923</f>
        <v>0</v>
      </c>
      <c r="F113" s="76">
        <f>[1]Sheet1!$I$1923</f>
        <v>0</v>
      </c>
      <c r="G113" s="76">
        <f>[1]Sheet1!$I$1923</f>
        <v>0</v>
      </c>
      <c r="H113" s="76">
        <f>[1]Sheet1!$I$1923</f>
        <v>0</v>
      </c>
      <c r="I113" s="44">
        <f t="shared" si="5"/>
        <v>1512</v>
      </c>
      <c r="J113" s="36"/>
    </row>
    <row r="114" spans="1:10" x14ac:dyDescent="0.25">
      <c r="A114" s="1" t="s">
        <v>464</v>
      </c>
      <c r="B114" s="5" t="s">
        <v>465</v>
      </c>
      <c r="C114" s="2" t="s">
        <v>466</v>
      </c>
      <c r="D114" s="76">
        <v>7164</v>
      </c>
      <c r="E114" s="76">
        <f>[1]Sheet1!$I$1923</f>
        <v>0</v>
      </c>
      <c r="F114" s="76">
        <f>[1]Sheet1!$I$1923</f>
        <v>0</v>
      </c>
      <c r="G114" s="76">
        <f>[1]Sheet1!$I$1923</f>
        <v>0</v>
      </c>
      <c r="H114" s="76">
        <f>[1]Sheet1!$I$1923</f>
        <v>0</v>
      </c>
      <c r="I114" s="44">
        <f t="shared" si="5"/>
        <v>7164</v>
      </c>
      <c r="J114" s="36"/>
    </row>
    <row r="115" spans="1:10" x14ac:dyDescent="0.25">
      <c r="A115" s="1" t="s">
        <v>467</v>
      </c>
      <c r="B115" s="5" t="s">
        <v>468</v>
      </c>
      <c r="C115" s="2" t="s">
        <v>469</v>
      </c>
      <c r="D115" s="76">
        <v>1128</v>
      </c>
      <c r="E115" s="76">
        <f>[1]Sheet1!$I$1923</f>
        <v>0</v>
      </c>
      <c r="F115" s="76">
        <f>[1]Sheet1!$I$1923</f>
        <v>0</v>
      </c>
      <c r="G115" s="76">
        <f>[1]Sheet1!$I$1923</f>
        <v>0</v>
      </c>
      <c r="H115" s="76">
        <f>[1]Sheet1!$I$1923</f>
        <v>0</v>
      </c>
      <c r="I115" s="44">
        <f t="shared" si="5"/>
        <v>1128</v>
      </c>
      <c r="J115" s="36"/>
    </row>
    <row r="116" spans="1:10" x14ac:dyDescent="0.25">
      <c r="A116" s="1" t="s">
        <v>470</v>
      </c>
      <c r="B116" s="5" t="s">
        <v>471</v>
      </c>
      <c r="C116" s="2" t="s">
        <v>472</v>
      </c>
      <c r="D116" s="76">
        <v>836</v>
      </c>
      <c r="E116" s="76">
        <f>[1]Sheet1!$I$1923</f>
        <v>0</v>
      </c>
      <c r="F116" s="76">
        <f>[1]Sheet1!$I$1923</f>
        <v>0</v>
      </c>
      <c r="G116" s="76">
        <f>[1]Sheet1!$I$1923</f>
        <v>0</v>
      </c>
      <c r="H116" s="76">
        <f>[1]Sheet1!$I$1923</f>
        <v>0</v>
      </c>
      <c r="I116" s="44">
        <f t="shared" si="5"/>
        <v>836</v>
      </c>
      <c r="J116" s="36"/>
    </row>
    <row r="117" spans="1:10" x14ac:dyDescent="0.25">
      <c r="A117" s="1" t="s">
        <v>473</v>
      </c>
      <c r="B117" s="5" t="s">
        <v>474</v>
      </c>
      <c r="C117" s="2" t="s">
        <v>475</v>
      </c>
      <c r="D117" s="76">
        <v>6246</v>
      </c>
      <c r="E117" s="76">
        <f>[1]Sheet1!$I$1923</f>
        <v>0</v>
      </c>
      <c r="F117" s="76">
        <f>[1]Sheet1!$I$1923</f>
        <v>0</v>
      </c>
      <c r="G117" s="76">
        <f>[1]Sheet1!$I$1923</f>
        <v>0</v>
      </c>
      <c r="H117" s="76">
        <f>[1]Sheet1!$I$1923</f>
        <v>0</v>
      </c>
      <c r="I117" s="44">
        <f t="shared" si="5"/>
        <v>6246</v>
      </c>
      <c r="J117" s="36"/>
    </row>
    <row r="118" spans="1:10" x14ac:dyDescent="0.25">
      <c r="A118" s="1" t="s">
        <v>476</v>
      </c>
      <c r="B118" s="5" t="s">
        <v>477</v>
      </c>
      <c r="C118" s="2" t="s">
        <v>478</v>
      </c>
      <c r="D118" s="76">
        <v>761</v>
      </c>
      <c r="E118" s="76">
        <f>[1]Sheet1!$I$1923</f>
        <v>0</v>
      </c>
      <c r="F118" s="76">
        <f>[1]Sheet1!$I$1923</f>
        <v>0</v>
      </c>
      <c r="G118" s="76">
        <f>[1]Sheet1!$I$1923</f>
        <v>0</v>
      </c>
      <c r="H118" s="76">
        <f>[1]Sheet1!$I$1923</f>
        <v>0</v>
      </c>
      <c r="I118" s="44">
        <f t="shared" si="5"/>
        <v>761</v>
      </c>
      <c r="J118" s="36"/>
    </row>
    <row r="119" spans="1:10" x14ac:dyDescent="0.25">
      <c r="A119" s="1" t="s">
        <v>479</v>
      </c>
      <c r="B119" s="5" t="s">
        <v>480</v>
      </c>
      <c r="C119" s="2" t="s">
        <v>481</v>
      </c>
      <c r="D119" s="76">
        <v>6291</v>
      </c>
      <c r="E119" s="76">
        <f>[1]Sheet1!$I$1923</f>
        <v>0</v>
      </c>
      <c r="F119" s="76">
        <f>[1]Sheet1!$I$1923</f>
        <v>0</v>
      </c>
      <c r="G119" s="76">
        <f>[1]Sheet1!$I$1923</f>
        <v>0</v>
      </c>
      <c r="H119" s="76">
        <f>[1]Sheet1!$I$1923</f>
        <v>0</v>
      </c>
      <c r="I119" s="44">
        <f t="shared" si="5"/>
        <v>6291</v>
      </c>
      <c r="J119" s="36"/>
    </row>
    <row r="120" spans="1:10" x14ac:dyDescent="0.25">
      <c r="A120" s="1" t="s">
        <v>482</v>
      </c>
      <c r="B120" s="5" t="s">
        <v>131</v>
      </c>
      <c r="C120" s="2" t="s">
        <v>483</v>
      </c>
      <c r="D120" s="76">
        <v>6320</v>
      </c>
      <c r="E120" s="76">
        <f>[1]Sheet1!$I$1923</f>
        <v>0</v>
      </c>
      <c r="F120" s="76">
        <f>[1]Sheet1!$I$1923</f>
        <v>0</v>
      </c>
      <c r="G120" s="76">
        <f>[1]Sheet1!$I$1923</f>
        <v>0</v>
      </c>
      <c r="H120" s="76">
        <f>[1]Sheet1!$I$1923</f>
        <v>0</v>
      </c>
      <c r="I120" s="44">
        <f t="shared" si="5"/>
        <v>6320</v>
      </c>
      <c r="J120" s="36"/>
    </row>
    <row r="121" spans="1:10" x14ac:dyDescent="0.25">
      <c r="A121" s="1" t="s">
        <v>484</v>
      </c>
      <c r="B121" s="5" t="s">
        <v>69</v>
      </c>
      <c r="C121" s="2" t="s">
        <v>485</v>
      </c>
      <c r="D121" s="76">
        <v>6037</v>
      </c>
      <c r="E121" s="76">
        <f>[1]Sheet1!$I$1923</f>
        <v>0</v>
      </c>
      <c r="F121" s="76">
        <f>[1]Sheet1!$I$1923</f>
        <v>0</v>
      </c>
      <c r="G121" s="76">
        <f>[1]Sheet1!$I$1923</f>
        <v>0</v>
      </c>
      <c r="H121" s="76">
        <f>[1]Sheet1!$I$1923</f>
        <v>0</v>
      </c>
      <c r="I121" s="44">
        <f t="shared" si="5"/>
        <v>6037</v>
      </c>
      <c r="J121" s="36"/>
    </row>
    <row r="122" spans="1:10" x14ac:dyDescent="0.25">
      <c r="A122" s="1" t="s">
        <v>486</v>
      </c>
      <c r="B122" s="5" t="s">
        <v>337</v>
      </c>
      <c r="C122" s="2" t="s">
        <v>487</v>
      </c>
      <c r="D122" s="76">
        <v>15648</v>
      </c>
      <c r="E122" s="76">
        <f>[1]Sheet1!$I$1923</f>
        <v>0</v>
      </c>
      <c r="F122" s="76">
        <f>[1]Sheet1!$I$1923</f>
        <v>0</v>
      </c>
      <c r="G122" s="76">
        <f>[1]Sheet1!$I$1923</f>
        <v>0</v>
      </c>
      <c r="H122" s="76">
        <f>[1]Sheet1!$I$1923</f>
        <v>0</v>
      </c>
      <c r="I122" s="44">
        <f t="shared" si="5"/>
        <v>15648</v>
      </c>
      <c r="J122" s="36"/>
    </row>
    <row r="123" spans="1:10" x14ac:dyDescent="0.25">
      <c r="A123" s="1" t="s">
        <v>488</v>
      </c>
      <c r="B123" s="5" t="s">
        <v>132</v>
      </c>
      <c r="C123" s="2" t="s">
        <v>489</v>
      </c>
      <c r="D123" s="76">
        <v>2636</v>
      </c>
      <c r="E123" s="76">
        <f>[1]Sheet1!$I$1923</f>
        <v>0</v>
      </c>
      <c r="F123" s="76">
        <f>[1]Sheet1!$I$1923</f>
        <v>0</v>
      </c>
      <c r="G123" s="76">
        <f>[1]Sheet1!$I$1923</f>
        <v>0</v>
      </c>
      <c r="H123" s="76">
        <f>[1]Sheet1!$I$1923</f>
        <v>0</v>
      </c>
      <c r="I123" s="44">
        <f t="shared" si="5"/>
        <v>2636</v>
      </c>
      <c r="J123" s="36"/>
    </row>
    <row r="124" spans="1:10" x14ac:dyDescent="0.25">
      <c r="A124" s="1" t="s">
        <v>490</v>
      </c>
      <c r="B124" s="5" t="s">
        <v>491</v>
      </c>
      <c r="C124" s="2" t="s">
        <v>492</v>
      </c>
      <c r="D124" s="76">
        <v>2606</v>
      </c>
      <c r="E124" s="76">
        <f>[1]Sheet1!$I$1923</f>
        <v>0</v>
      </c>
      <c r="F124" s="76">
        <f>[1]Sheet1!$I$1923</f>
        <v>0</v>
      </c>
      <c r="G124" s="76">
        <f>[1]Sheet1!$I$1923</f>
        <v>0</v>
      </c>
      <c r="H124" s="76">
        <f>[1]Sheet1!$I$1923</f>
        <v>0</v>
      </c>
      <c r="I124" s="44">
        <f t="shared" si="5"/>
        <v>2606</v>
      </c>
      <c r="J124" s="36"/>
    </row>
    <row r="125" spans="1:10" x14ac:dyDescent="0.25">
      <c r="A125" s="1" t="s">
        <v>493</v>
      </c>
      <c r="B125" s="5" t="s">
        <v>494</v>
      </c>
      <c r="C125" s="2" t="s">
        <v>495</v>
      </c>
      <c r="D125" s="76">
        <v>718</v>
      </c>
      <c r="E125" s="76">
        <f>[1]Sheet1!$I$1923</f>
        <v>0</v>
      </c>
      <c r="F125" s="76">
        <f>[1]Sheet1!$I$1923</f>
        <v>0</v>
      </c>
      <c r="G125" s="76">
        <f>[1]Sheet1!$I$1923</f>
        <v>0</v>
      </c>
      <c r="H125" s="76">
        <f>[1]Sheet1!$I$1923</f>
        <v>0</v>
      </c>
      <c r="I125" s="44">
        <f t="shared" si="5"/>
        <v>718</v>
      </c>
      <c r="J125" s="36"/>
    </row>
    <row r="126" spans="1:10" x14ac:dyDescent="0.25">
      <c r="A126" s="1" t="s">
        <v>496</v>
      </c>
      <c r="B126" s="5" t="s">
        <v>497</v>
      </c>
      <c r="C126" s="2" t="s">
        <v>498</v>
      </c>
      <c r="D126" s="76">
        <v>484</v>
      </c>
      <c r="E126" s="76">
        <f>[1]Sheet1!$I$1923</f>
        <v>0</v>
      </c>
      <c r="F126" s="76">
        <f>[1]Sheet1!$I$1923</f>
        <v>0</v>
      </c>
      <c r="G126" s="76">
        <f>[1]Sheet1!$I$1923</f>
        <v>0</v>
      </c>
      <c r="H126" s="76">
        <f>[1]Sheet1!$I$1923</f>
        <v>0</v>
      </c>
      <c r="I126" s="44">
        <f t="shared" si="5"/>
        <v>484</v>
      </c>
      <c r="J126" s="36"/>
    </row>
    <row r="127" spans="1:10" x14ac:dyDescent="0.25">
      <c r="A127" s="1" t="s">
        <v>499</v>
      </c>
      <c r="B127" s="5" t="s">
        <v>500</v>
      </c>
      <c r="C127" s="2" t="s">
        <v>501</v>
      </c>
      <c r="D127" s="76">
        <v>2132</v>
      </c>
      <c r="E127" s="76">
        <f>[1]Sheet1!$I$1923</f>
        <v>0</v>
      </c>
      <c r="F127" s="76">
        <f>[1]Sheet1!$I$1923</f>
        <v>0</v>
      </c>
      <c r="G127" s="76">
        <f>[1]Sheet1!$I$1923</f>
        <v>0</v>
      </c>
      <c r="H127" s="76">
        <f>[1]Sheet1!$I$1923</f>
        <v>0</v>
      </c>
      <c r="I127" s="44">
        <f t="shared" si="5"/>
        <v>2132</v>
      </c>
      <c r="J127" s="36"/>
    </row>
    <row r="128" spans="1:10" x14ac:dyDescent="0.25">
      <c r="A128" s="1" t="s">
        <v>502</v>
      </c>
      <c r="B128" s="5" t="s">
        <v>503</v>
      </c>
      <c r="C128" s="2" t="s">
        <v>504</v>
      </c>
      <c r="D128" s="76">
        <v>587</v>
      </c>
      <c r="E128" s="76">
        <f>[1]Sheet1!$I$1923</f>
        <v>0</v>
      </c>
      <c r="F128" s="76">
        <f>[1]Sheet1!$I$1923</f>
        <v>0</v>
      </c>
      <c r="G128" s="76">
        <f>[1]Sheet1!$I$1923</f>
        <v>0</v>
      </c>
      <c r="H128" s="76">
        <f>[1]Sheet1!$I$1923</f>
        <v>0</v>
      </c>
      <c r="I128" s="44">
        <f t="shared" si="5"/>
        <v>587</v>
      </c>
      <c r="J128" s="36"/>
    </row>
    <row r="129" spans="1:10" x14ac:dyDescent="0.25">
      <c r="A129" s="1" t="s">
        <v>505</v>
      </c>
      <c r="B129" s="5" t="s">
        <v>506</v>
      </c>
      <c r="C129" s="2" t="s">
        <v>507</v>
      </c>
      <c r="D129" s="76">
        <v>3058</v>
      </c>
      <c r="E129" s="76">
        <f>[1]Sheet1!$I$1923</f>
        <v>0</v>
      </c>
      <c r="F129" s="76">
        <f>[1]Sheet1!$I$1923</f>
        <v>0</v>
      </c>
      <c r="G129" s="76">
        <f>[1]Sheet1!$I$1923</f>
        <v>0</v>
      </c>
      <c r="H129" s="76">
        <f>[1]Sheet1!$I$1923</f>
        <v>0</v>
      </c>
      <c r="I129" s="44">
        <f t="shared" si="5"/>
        <v>3058</v>
      </c>
      <c r="J129" s="36"/>
    </row>
    <row r="130" spans="1:10" x14ac:dyDescent="0.25">
      <c r="A130" s="1" t="s">
        <v>508</v>
      </c>
      <c r="B130" s="5" t="s">
        <v>509</v>
      </c>
      <c r="C130" s="2" t="s">
        <v>510</v>
      </c>
      <c r="D130" s="76">
        <v>1439</v>
      </c>
      <c r="E130" s="76">
        <f>[1]Sheet1!$I$1923</f>
        <v>0</v>
      </c>
      <c r="F130" s="76">
        <f>[1]Sheet1!$I$1923</f>
        <v>0</v>
      </c>
      <c r="G130" s="76">
        <f>[1]Sheet1!$I$1923</f>
        <v>0</v>
      </c>
      <c r="H130" s="76">
        <f>[1]Sheet1!$I$1923</f>
        <v>0</v>
      </c>
      <c r="I130" s="44">
        <f t="shared" si="5"/>
        <v>1439</v>
      </c>
      <c r="J130" s="36"/>
    </row>
    <row r="131" spans="1:10" x14ac:dyDescent="0.25">
      <c r="A131" s="1" t="s">
        <v>511</v>
      </c>
      <c r="B131" s="5" t="s">
        <v>512</v>
      </c>
      <c r="C131" s="2" t="s">
        <v>513</v>
      </c>
      <c r="D131" s="76">
        <v>3330</v>
      </c>
      <c r="E131" s="76">
        <f>[1]Sheet1!$I$1923</f>
        <v>0</v>
      </c>
      <c r="F131" s="76">
        <f>[1]Sheet1!$I$1923</f>
        <v>0</v>
      </c>
      <c r="G131" s="76">
        <f>[1]Sheet1!$I$1923</f>
        <v>0</v>
      </c>
      <c r="H131" s="76">
        <f>[1]Sheet1!$I$1923</f>
        <v>0</v>
      </c>
      <c r="I131" s="44">
        <f t="shared" si="5"/>
        <v>3330</v>
      </c>
      <c r="J131" s="36"/>
    </row>
    <row r="132" spans="1:10" x14ac:dyDescent="0.25">
      <c r="A132" s="1" t="s">
        <v>514</v>
      </c>
      <c r="B132" s="5" t="s">
        <v>515</v>
      </c>
      <c r="C132" s="2" t="s">
        <v>516</v>
      </c>
      <c r="D132" s="76">
        <v>3733</v>
      </c>
      <c r="E132" s="76">
        <f>[1]Sheet1!$I$1923</f>
        <v>0</v>
      </c>
      <c r="F132" s="76">
        <f>[1]Sheet1!$I$1923</f>
        <v>0</v>
      </c>
      <c r="G132" s="76">
        <f>[1]Sheet1!$I$1923</f>
        <v>0</v>
      </c>
      <c r="H132" s="76">
        <f>[1]Sheet1!$I$1923</f>
        <v>0</v>
      </c>
      <c r="I132" s="44">
        <f t="shared" si="5"/>
        <v>3733</v>
      </c>
      <c r="J132" s="36"/>
    </row>
    <row r="133" spans="1:10" x14ac:dyDescent="0.25">
      <c r="A133" s="1" t="s">
        <v>517</v>
      </c>
      <c r="B133" s="5" t="s">
        <v>518</v>
      </c>
      <c r="C133" s="2" t="s">
        <v>519</v>
      </c>
      <c r="D133" s="76">
        <v>1849</v>
      </c>
      <c r="E133" s="76">
        <f>[1]Sheet1!$I$1923</f>
        <v>0</v>
      </c>
      <c r="F133" s="76">
        <f>[1]Sheet1!$I$1923</f>
        <v>0</v>
      </c>
      <c r="G133" s="76">
        <f>[1]Sheet1!$I$1923</f>
        <v>0</v>
      </c>
      <c r="H133" s="76">
        <f>[1]Sheet1!$I$1923</f>
        <v>0</v>
      </c>
      <c r="I133" s="44">
        <f t="shared" si="5"/>
        <v>1849</v>
      </c>
      <c r="J133" s="36"/>
    </row>
    <row r="134" spans="1:10" x14ac:dyDescent="0.25">
      <c r="A134" s="1" t="s">
        <v>520</v>
      </c>
      <c r="B134" s="5" t="s">
        <v>521</v>
      </c>
      <c r="C134" s="2" t="s">
        <v>522</v>
      </c>
      <c r="D134" s="76">
        <v>1132</v>
      </c>
      <c r="E134" s="76">
        <f>[1]Sheet1!$I$1923</f>
        <v>0</v>
      </c>
      <c r="F134" s="76">
        <f>[1]Sheet1!$I$1923</f>
        <v>0</v>
      </c>
      <c r="G134" s="76">
        <f>[1]Sheet1!$I$1923</f>
        <v>0</v>
      </c>
      <c r="H134" s="76">
        <f>[1]Sheet1!$I$1923</f>
        <v>0</v>
      </c>
      <c r="I134" s="44">
        <f t="shared" si="5"/>
        <v>1132</v>
      </c>
      <c r="J134" s="36"/>
    </row>
    <row r="135" spans="1:10" x14ac:dyDescent="0.25">
      <c r="A135" s="1" t="s">
        <v>523</v>
      </c>
      <c r="B135" s="5" t="s">
        <v>524</v>
      </c>
      <c r="C135" s="2" t="s">
        <v>525</v>
      </c>
      <c r="D135" s="76">
        <v>2130</v>
      </c>
      <c r="E135" s="76">
        <f>[1]Sheet1!$I$1923</f>
        <v>0</v>
      </c>
      <c r="F135" s="76">
        <f>[1]Sheet1!$I$1923</f>
        <v>0</v>
      </c>
      <c r="G135" s="76">
        <f>[1]Sheet1!$I$1923</f>
        <v>0</v>
      </c>
      <c r="H135" s="76">
        <f>[1]Sheet1!$I$1923</f>
        <v>0</v>
      </c>
      <c r="I135" s="44">
        <f t="shared" si="5"/>
        <v>2130</v>
      </c>
      <c r="J135" s="36"/>
    </row>
    <row r="136" spans="1:10" x14ac:dyDescent="0.25">
      <c r="A136" s="1" t="s">
        <v>526</v>
      </c>
      <c r="B136" s="5" t="s">
        <v>527</v>
      </c>
      <c r="C136" s="2" t="s">
        <v>528</v>
      </c>
      <c r="D136" s="76">
        <v>1180</v>
      </c>
      <c r="E136" s="76">
        <f>[1]Sheet1!$I$1923</f>
        <v>0</v>
      </c>
      <c r="F136" s="76">
        <f>[1]Sheet1!$I$1923</f>
        <v>0</v>
      </c>
      <c r="G136" s="76">
        <f>[1]Sheet1!$I$1923</f>
        <v>0</v>
      </c>
      <c r="H136" s="76">
        <f>[1]Sheet1!$I$1923</f>
        <v>0</v>
      </c>
      <c r="I136" s="44">
        <f t="shared" si="5"/>
        <v>1180</v>
      </c>
      <c r="J136" s="36"/>
    </row>
    <row r="137" spans="1:10" x14ac:dyDescent="0.25">
      <c r="A137" s="1" t="s">
        <v>529</v>
      </c>
      <c r="B137" s="5" t="s">
        <v>530</v>
      </c>
      <c r="C137" s="2" t="s">
        <v>531</v>
      </c>
      <c r="D137" s="76">
        <v>1442</v>
      </c>
      <c r="E137" s="76">
        <f>[1]Sheet1!$I$1923</f>
        <v>0</v>
      </c>
      <c r="F137" s="76">
        <f>[1]Sheet1!$I$1923</f>
        <v>0</v>
      </c>
      <c r="G137" s="76">
        <f>[1]Sheet1!$I$1923</f>
        <v>0</v>
      </c>
      <c r="H137" s="76">
        <f>[1]Sheet1!$I$1923</f>
        <v>0</v>
      </c>
      <c r="I137" s="44">
        <f t="shared" si="5"/>
        <v>1442</v>
      </c>
      <c r="J137" s="36"/>
    </row>
    <row r="138" spans="1:10" x14ac:dyDescent="0.25">
      <c r="A138" s="1" t="s">
        <v>532</v>
      </c>
      <c r="B138" s="5" t="s">
        <v>533</v>
      </c>
      <c r="C138" s="2" t="s">
        <v>275</v>
      </c>
      <c r="D138" s="76">
        <v>3846</v>
      </c>
      <c r="E138" s="76">
        <f>[1]Sheet1!$I$1923</f>
        <v>0</v>
      </c>
      <c r="F138" s="76">
        <f>[1]Sheet1!$I$1923</f>
        <v>0</v>
      </c>
      <c r="G138" s="76">
        <f>[1]Sheet1!$I$1923</f>
        <v>0</v>
      </c>
      <c r="H138" s="76">
        <f>[1]Sheet1!$I$1923</f>
        <v>0</v>
      </c>
      <c r="I138" s="44">
        <f t="shared" si="5"/>
        <v>3846</v>
      </c>
      <c r="J138" s="36"/>
    </row>
    <row r="139" spans="1:10" x14ac:dyDescent="0.25">
      <c r="A139" s="1" t="s">
        <v>534</v>
      </c>
      <c r="B139" s="5" t="s">
        <v>535</v>
      </c>
      <c r="C139" s="2" t="s">
        <v>536</v>
      </c>
      <c r="D139" s="76">
        <v>5322</v>
      </c>
      <c r="E139" s="76">
        <f>[1]Sheet1!$I$1923</f>
        <v>0</v>
      </c>
      <c r="F139" s="76">
        <f>[1]Sheet1!$I$1923</f>
        <v>0</v>
      </c>
      <c r="G139" s="76">
        <f>[1]Sheet1!$I$1923</f>
        <v>0</v>
      </c>
      <c r="H139" s="76">
        <f>[1]Sheet1!$I$1923</f>
        <v>0</v>
      </c>
      <c r="I139" s="44">
        <f t="shared" si="5"/>
        <v>5322</v>
      </c>
      <c r="J139" s="36"/>
    </row>
    <row r="140" spans="1:10" x14ac:dyDescent="0.25">
      <c r="A140" s="1" t="s">
        <v>537</v>
      </c>
      <c r="B140" s="5" t="s">
        <v>538</v>
      </c>
      <c r="C140" s="2" t="s">
        <v>539</v>
      </c>
      <c r="D140" s="76">
        <v>3773</v>
      </c>
      <c r="E140" s="76">
        <f>[1]Sheet1!$I$1923</f>
        <v>0</v>
      </c>
      <c r="F140" s="76">
        <f>[1]Sheet1!$I$1923</f>
        <v>0</v>
      </c>
      <c r="G140" s="76">
        <f>[1]Sheet1!$I$1923</f>
        <v>0</v>
      </c>
      <c r="H140" s="76">
        <f>[1]Sheet1!$I$1923</f>
        <v>0</v>
      </c>
      <c r="I140" s="44">
        <f t="shared" si="5"/>
        <v>3773</v>
      </c>
      <c r="J140" s="36"/>
    </row>
    <row r="141" spans="1:10" x14ac:dyDescent="0.25">
      <c r="A141" s="1" t="s">
        <v>540</v>
      </c>
      <c r="B141" s="5" t="s">
        <v>541</v>
      </c>
      <c r="C141" s="2" t="s">
        <v>542</v>
      </c>
      <c r="D141" s="76">
        <v>405</v>
      </c>
      <c r="E141" s="76">
        <f>[1]Sheet1!$I$1923</f>
        <v>0</v>
      </c>
      <c r="F141" s="76">
        <f>[1]Sheet1!$I$1923</f>
        <v>0</v>
      </c>
      <c r="G141" s="76">
        <f>[1]Sheet1!$I$1923</f>
        <v>0</v>
      </c>
      <c r="H141" s="76">
        <f>[1]Sheet1!$I$1923</f>
        <v>0</v>
      </c>
      <c r="I141" s="44">
        <f t="shared" si="5"/>
        <v>405</v>
      </c>
      <c r="J141" s="36"/>
    </row>
    <row r="142" spans="1:10" x14ac:dyDescent="0.25">
      <c r="A142" s="1" t="s">
        <v>543</v>
      </c>
      <c r="B142" s="5" t="s">
        <v>544</v>
      </c>
      <c r="C142" s="2" t="s">
        <v>545</v>
      </c>
      <c r="D142" s="76">
        <v>754</v>
      </c>
      <c r="E142" s="76">
        <f>[1]Sheet1!$I$1923</f>
        <v>0</v>
      </c>
      <c r="F142" s="76">
        <f>[1]Sheet1!$I$1923</f>
        <v>0</v>
      </c>
      <c r="G142" s="76">
        <f>[1]Sheet1!$I$1923</f>
        <v>0</v>
      </c>
      <c r="H142" s="76">
        <f>[1]Sheet1!$I$1923</f>
        <v>0</v>
      </c>
      <c r="I142" s="44">
        <f t="shared" si="5"/>
        <v>754</v>
      </c>
      <c r="J142" s="36"/>
    </row>
    <row r="143" spans="1:10" x14ac:dyDescent="0.25">
      <c r="A143" s="1" t="s">
        <v>546</v>
      </c>
      <c r="B143" s="5" t="s">
        <v>547</v>
      </c>
      <c r="C143" s="2" t="s">
        <v>548</v>
      </c>
      <c r="D143" s="76">
        <v>2182</v>
      </c>
      <c r="E143" s="76">
        <f>[1]Sheet1!$I$1923</f>
        <v>0</v>
      </c>
      <c r="F143" s="76">
        <f>[1]Sheet1!$I$1923</f>
        <v>0</v>
      </c>
      <c r="G143" s="76">
        <f>[1]Sheet1!$I$1923</f>
        <v>0</v>
      </c>
      <c r="H143" s="76">
        <f>[1]Sheet1!$I$1923</f>
        <v>0</v>
      </c>
      <c r="I143" s="44">
        <f t="shared" si="5"/>
        <v>2182</v>
      </c>
      <c r="J143" s="36"/>
    </row>
    <row r="144" spans="1:10" x14ac:dyDescent="0.25">
      <c r="A144" s="1" t="s">
        <v>549</v>
      </c>
      <c r="B144" s="5" t="s">
        <v>550</v>
      </c>
      <c r="C144" s="2" t="s">
        <v>150</v>
      </c>
      <c r="D144" s="76">
        <v>2262</v>
      </c>
      <c r="E144" s="76">
        <f>[1]Sheet1!$I$1923</f>
        <v>0</v>
      </c>
      <c r="F144" s="76">
        <f>[1]Sheet1!$I$1923</f>
        <v>0</v>
      </c>
      <c r="G144" s="76">
        <f>[1]Sheet1!$I$1923</f>
        <v>0</v>
      </c>
      <c r="H144" s="76">
        <f>[1]Sheet1!$I$1923</f>
        <v>0</v>
      </c>
      <c r="I144" s="44">
        <f t="shared" si="5"/>
        <v>2262</v>
      </c>
      <c r="J144" s="36"/>
    </row>
    <row r="145" spans="1:10" x14ac:dyDescent="0.25">
      <c r="A145" s="1" t="s">
        <v>551</v>
      </c>
      <c r="B145" s="5" t="s">
        <v>552</v>
      </c>
      <c r="C145" s="2" t="s">
        <v>553</v>
      </c>
      <c r="D145" s="76">
        <v>4048</v>
      </c>
      <c r="E145" s="76">
        <f>[1]Sheet1!$I$1923</f>
        <v>0</v>
      </c>
      <c r="F145" s="76">
        <f>[1]Sheet1!$I$1923</f>
        <v>0</v>
      </c>
      <c r="G145" s="76">
        <f>[1]Sheet1!$I$1923</f>
        <v>0</v>
      </c>
      <c r="H145" s="76">
        <f>[1]Sheet1!$I$1923</f>
        <v>0</v>
      </c>
      <c r="I145" s="44">
        <f t="shared" si="5"/>
        <v>4048</v>
      </c>
      <c r="J145" s="36"/>
    </row>
    <row r="146" spans="1:10" x14ac:dyDescent="0.25">
      <c r="A146" s="1" t="s">
        <v>554</v>
      </c>
      <c r="B146" s="5" t="s">
        <v>555</v>
      </c>
      <c r="C146" s="2" t="s">
        <v>556</v>
      </c>
      <c r="D146" s="76">
        <v>1103</v>
      </c>
      <c r="E146" s="76">
        <f>[1]Sheet1!$I$1923</f>
        <v>0</v>
      </c>
      <c r="F146" s="76">
        <f>[1]Sheet1!$I$1923</f>
        <v>0</v>
      </c>
      <c r="G146" s="76">
        <f>[1]Sheet1!$I$1923</f>
        <v>0</v>
      </c>
      <c r="H146" s="76">
        <f>[1]Sheet1!$I$1923</f>
        <v>0</v>
      </c>
      <c r="I146" s="44">
        <f t="shared" si="5"/>
        <v>1103</v>
      </c>
      <c r="J146" s="36"/>
    </row>
    <row r="147" spans="1:10" x14ac:dyDescent="0.25">
      <c r="A147" s="1" t="s">
        <v>557</v>
      </c>
      <c r="B147" s="5" t="s">
        <v>558</v>
      </c>
      <c r="C147" s="2" t="s">
        <v>559</v>
      </c>
      <c r="D147" s="76">
        <v>2789</v>
      </c>
      <c r="E147" s="76">
        <f>[1]Sheet1!$I$1923</f>
        <v>0</v>
      </c>
      <c r="F147" s="76">
        <f>[1]Sheet1!$I$1923</f>
        <v>0</v>
      </c>
      <c r="G147" s="76">
        <f>[1]Sheet1!$I$1923</f>
        <v>0</v>
      </c>
      <c r="H147" s="76">
        <f>[1]Sheet1!$I$1923</f>
        <v>0</v>
      </c>
      <c r="I147" s="44">
        <f t="shared" si="5"/>
        <v>2789</v>
      </c>
      <c r="J147" s="36"/>
    </row>
    <row r="148" spans="1:10" x14ac:dyDescent="0.25">
      <c r="A148" s="1" t="s">
        <v>560</v>
      </c>
      <c r="B148" s="5" t="s">
        <v>561</v>
      </c>
      <c r="C148" s="2" t="s">
        <v>562</v>
      </c>
      <c r="D148" s="76">
        <v>3213</v>
      </c>
      <c r="E148" s="76">
        <f>[1]Sheet1!$I$1923</f>
        <v>0</v>
      </c>
      <c r="F148" s="76">
        <f>[1]Sheet1!$I$1923</f>
        <v>0</v>
      </c>
      <c r="G148" s="76">
        <f>[1]Sheet1!$I$1923</f>
        <v>0</v>
      </c>
      <c r="H148" s="76">
        <f>[1]Sheet1!$I$1923</f>
        <v>0</v>
      </c>
      <c r="I148" s="44">
        <f t="shared" si="5"/>
        <v>3213</v>
      </c>
      <c r="J148" s="36"/>
    </row>
    <row r="149" spans="1:10" x14ac:dyDescent="0.25">
      <c r="A149" s="1" t="s">
        <v>563</v>
      </c>
      <c r="B149" s="5" t="s">
        <v>564</v>
      </c>
      <c r="C149" s="2" t="s">
        <v>565</v>
      </c>
      <c r="D149" s="76">
        <v>332</v>
      </c>
      <c r="E149" s="76">
        <f>[1]Sheet1!$I$1923</f>
        <v>0</v>
      </c>
      <c r="F149" s="76">
        <f>[1]Sheet1!$I$1923</f>
        <v>0</v>
      </c>
      <c r="G149" s="76">
        <f>[1]Sheet1!$I$1923</f>
        <v>0</v>
      </c>
      <c r="H149" s="76">
        <f>[1]Sheet1!$I$1923</f>
        <v>0</v>
      </c>
      <c r="I149" s="44">
        <f t="shared" si="5"/>
        <v>332</v>
      </c>
      <c r="J149" s="36"/>
    </row>
    <row r="150" spans="1:10" x14ac:dyDescent="0.25">
      <c r="A150" s="1" t="s">
        <v>566</v>
      </c>
      <c r="B150" s="5" t="s">
        <v>567</v>
      </c>
      <c r="C150" s="2" t="s">
        <v>568</v>
      </c>
      <c r="D150" s="76">
        <v>1504</v>
      </c>
      <c r="E150" s="76">
        <f>[1]Sheet1!$I$1923</f>
        <v>0</v>
      </c>
      <c r="F150" s="76">
        <f>[1]Sheet1!$I$1923</f>
        <v>0</v>
      </c>
      <c r="G150" s="76">
        <f>[1]Sheet1!$I$1923</f>
        <v>0</v>
      </c>
      <c r="H150" s="76">
        <f>[1]Sheet1!$I$1923</f>
        <v>0</v>
      </c>
      <c r="I150" s="44">
        <f t="shared" si="5"/>
        <v>1504</v>
      </c>
      <c r="J150" s="36"/>
    </row>
    <row r="151" spans="1:10" x14ac:dyDescent="0.25">
      <c r="A151" s="1" t="s">
        <v>569</v>
      </c>
      <c r="B151" s="5" t="s">
        <v>570</v>
      </c>
      <c r="C151" s="2" t="s">
        <v>571</v>
      </c>
      <c r="D151" s="76">
        <v>4048</v>
      </c>
      <c r="E151" s="76">
        <f>[1]Sheet1!$I$1923</f>
        <v>0</v>
      </c>
      <c r="F151" s="76">
        <f>[1]Sheet1!$I$1923</f>
        <v>0</v>
      </c>
      <c r="G151" s="76">
        <f>[1]Sheet1!$I$1923</f>
        <v>0</v>
      </c>
      <c r="H151" s="76">
        <f>[1]Sheet1!$I$1923</f>
        <v>0</v>
      </c>
      <c r="I151" s="44">
        <f t="shared" si="5"/>
        <v>4048</v>
      </c>
      <c r="J151" s="36"/>
    </row>
    <row r="152" spans="1:10" x14ac:dyDescent="0.25">
      <c r="A152" s="1" t="s">
        <v>572</v>
      </c>
      <c r="B152" s="5" t="s">
        <v>573</v>
      </c>
      <c r="C152" s="2" t="s">
        <v>574</v>
      </c>
      <c r="D152" s="76">
        <v>1538</v>
      </c>
      <c r="E152" s="76">
        <f>[1]Sheet1!$I$1923</f>
        <v>0</v>
      </c>
      <c r="F152" s="76">
        <f>[1]Sheet1!$I$1923</f>
        <v>0</v>
      </c>
      <c r="G152" s="76">
        <f>[1]Sheet1!$I$1923</f>
        <v>0</v>
      </c>
      <c r="H152" s="76">
        <f>[1]Sheet1!$I$1923</f>
        <v>0</v>
      </c>
      <c r="I152" s="44">
        <f t="shared" si="5"/>
        <v>1538</v>
      </c>
      <c r="J152" s="36"/>
    </row>
    <row r="153" spans="1:10" x14ac:dyDescent="0.25">
      <c r="A153" s="1" t="s">
        <v>575</v>
      </c>
      <c r="B153" s="5" t="s">
        <v>576</v>
      </c>
      <c r="C153" s="2" t="s">
        <v>577</v>
      </c>
      <c r="D153" s="76">
        <v>2782</v>
      </c>
      <c r="E153" s="76">
        <f>[1]Sheet1!$I$1923</f>
        <v>0</v>
      </c>
      <c r="F153" s="76">
        <f>[1]Sheet1!$I$1923</f>
        <v>0</v>
      </c>
      <c r="G153" s="76">
        <f>[1]Sheet1!$I$1923</f>
        <v>0</v>
      </c>
      <c r="H153" s="76">
        <f>[1]Sheet1!$I$1923</f>
        <v>0</v>
      </c>
      <c r="I153" s="44">
        <f t="shared" si="5"/>
        <v>2782</v>
      </c>
      <c r="J153" s="36"/>
    </row>
    <row r="154" spans="1:10" x14ac:dyDescent="0.25">
      <c r="A154" s="1" t="s">
        <v>578</v>
      </c>
      <c r="B154" s="5" t="s">
        <v>579</v>
      </c>
      <c r="C154" s="2" t="s">
        <v>378</v>
      </c>
      <c r="D154" s="76">
        <v>660</v>
      </c>
      <c r="E154" s="76">
        <f>[1]Sheet1!$I$1923</f>
        <v>0</v>
      </c>
      <c r="F154" s="76">
        <f>[1]Sheet1!$I$1923</f>
        <v>0</v>
      </c>
      <c r="G154" s="76">
        <f>[1]Sheet1!$I$1923</f>
        <v>0</v>
      </c>
      <c r="H154" s="76">
        <f>[1]Sheet1!$I$1923</f>
        <v>0</v>
      </c>
      <c r="I154" s="44">
        <f t="shared" si="5"/>
        <v>660</v>
      </c>
      <c r="J154" s="36"/>
    </row>
    <row r="155" spans="1:10" x14ac:dyDescent="0.25">
      <c r="A155" s="1" t="s">
        <v>580</v>
      </c>
      <c r="B155" s="5" t="s">
        <v>581</v>
      </c>
      <c r="C155" s="2" t="s">
        <v>582</v>
      </c>
      <c r="D155" s="76">
        <v>1449</v>
      </c>
      <c r="E155" s="76">
        <f>[1]Sheet1!$I$1923</f>
        <v>0</v>
      </c>
      <c r="F155" s="76">
        <f>[1]Sheet1!$I$1923</f>
        <v>0</v>
      </c>
      <c r="G155" s="76">
        <f>[1]Sheet1!$I$1923</f>
        <v>0</v>
      </c>
      <c r="H155" s="76">
        <f>[1]Sheet1!$I$1923</f>
        <v>0</v>
      </c>
      <c r="I155" s="44">
        <f t="shared" si="5"/>
        <v>1449</v>
      </c>
      <c r="J155" s="36"/>
    </row>
    <row r="156" spans="1:10" x14ac:dyDescent="0.25">
      <c r="A156" s="1" t="s">
        <v>583</v>
      </c>
      <c r="B156" s="5" t="s">
        <v>584</v>
      </c>
      <c r="C156" s="2" t="s">
        <v>585</v>
      </c>
      <c r="D156" s="76">
        <v>1474</v>
      </c>
      <c r="E156" s="76">
        <f>[1]Sheet1!$I$1923</f>
        <v>0</v>
      </c>
      <c r="F156" s="76">
        <f>[1]Sheet1!$I$1923</f>
        <v>0</v>
      </c>
      <c r="G156" s="76">
        <f>[1]Sheet1!$I$1923</f>
        <v>0</v>
      </c>
      <c r="H156" s="76">
        <f>[1]Sheet1!$I$1923</f>
        <v>0</v>
      </c>
      <c r="I156" s="44">
        <f t="shared" si="5"/>
        <v>1474</v>
      </c>
      <c r="J156" s="36"/>
    </row>
    <row r="157" spans="1:10" x14ac:dyDescent="0.25">
      <c r="A157" s="1" t="s">
        <v>586</v>
      </c>
      <c r="B157" s="5" t="s">
        <v>587</v>
      </c>
      <c r="C157" s="2" t="s">
        <v>588</v>
      </c>
      <c r="D157" s="76">
        <v>937</v>
      </c>
      <c r="E157" s="76">
        <f>[1]Sheet1!$I$1923</f>
        <v>0</v>
      </c>
      <c r="F157" s="76">
        <f>[1]Sheet1!$I$1923</f>
        <v>0</v>
      </c>
      <c r="G157" s="76">
        <f>[1]Sheet1!$I$1923</f>
        <v>0</v>
      </c>
      <c r="H157" s="76">
        <f>[1]Sheet1!$I$1923</f>
        <v>0</v>
      </c>
      <c r="I157" s="44">
        <f t="shared" si="5"/>
        <v>937</v>
      </c>
      <c r="J157" s="36"/>
    </row>
    <row r="158" spans="1:10" x14ac:dyDescent="0.25">
      <c r="A158" s="1" t="s">
        <v>589</v>
      </c>
      <c r="B158" s="5" t="s">
        <v>590</v>
      </c>
      <c r="C158" s="2" t="s">
        <v>591</v>
      </c>
      <c r="D158" s="76">
        <v>2994</v>
      </c>
      <c r="E158" s="76">
        <f>[1]Sheet1!$I$1923</f>
        <v>0</v>
      </c>
      <c r="F158" s="76">
        <f>[1]Sheet1!$I$1923</f>
        <v>0</v>
      </c>
      <c r="G158" s="76">
        <f>[1]Sheet1!$I$1923</f>
        <v>0</v>
      </c>
      <c r="H158" s="76">
        <f>[1]Sheet1!$I$1923</f>
        <v>0</v>
      </c>
      <c r="I158" s="44">
        <f t="shared" si="5"/>
        <v>2994</v>
      </c>
      <c r="J158" s="36"/>
    </row>
    <row r="159" spans="1:10" x14ac:dyDescent="0.25">
      <c r="A159" s="1" t="s">
        <v>592</v>
      </c>
      <c r="B159" s="5" t="s">
        <v>593</v>
      </c>
      <c r="C159" s="2" t="s">
        <v>594</v>
      </c>
      <c r="D159" s="76">
        <v>1165</v>
      </c>
      <c r="E159" s="76">
        <f>[1]Sheet1!$I$1923</f>
        <v>0</v>
      </c>
      <c r="F159" s="76">
        <f>[1]Sheet1!$I$1923</f>
        <v>0</v>
      </c>
      <c r="G159" s="76">
        <f>[1]Sheet1!$I$1923</f>
        <v>0</v>
      </c>
      <c r="H159" s="76">
        <f>[1]Sheet1!$I$1923</f>
        <v>0</v>
      </c>
      <c r="I159" s="44">
        <f t="shared" si="5"/>
        <v>1165</v>
      </c>
      <c r="J159" s="36"/>
    </row>
    <row r="160" spans="1:10" x14ac:dyDescent="0.25">
      <c r="A160" s="1" t="s">
        <v>595</v>
      </c>
      <c r="B160" s="5" t="s">
        <v>596</v>
      </c>
      <c r="C160" s="2" t="s">
        <v>597</v>
      </c>
      <c r="D160" s="76">
        <v>1854</v>
      </c>
      <c r="E160" s="76">
        <f>[1]Sheet1!$I$1923</f>
        <v>0</v>
      </c>
      <c r="F160" s="76">
        <f>[1]Sheet1!$I$1923</f>
        <v>0</v>
      </c>
      <c r="G160" s="76">
        <f>[1]Sheet1!$I$1923</f>
        <v>0</v>
      </c>
      <c r="H160" s="76">
        <f>[1]Sheet1!$I$1923</f>
        <v>0</v>
      </c>
      <c r="I160" s="44">
        <f t="shared" si="5"/>
        <v>1854</v>
      </c>
      <c r="J160" s="36"/>
    </row>
    <row r="161" spans="1:10" x14ac:dyDescent="0.25">
      <c r="A161" s="1" t="s">
        <v>598</v>
      </c>
      <c r="B161" s="5" t="s">
        <v>599</v>
      </c>
      <c r="C161" s="2" t="s">
        <v>600</v>
      </c>
      <c r="D161" s="76">
        <v>5548</v>
      </c>
      <c r="E161" s="76">
        <f>[1]Sheet1!$I$1923</f>
        <v>0</v>
      </c>
      <c r="F161" s="76">
        <f>[1]Sheet1!$I$1923</f>
        <v>0</v>
      </c>
      <c r="G161" s="76">
        <f>[1]Sheet1!$I$1923</f>
        <v>0</v>
      </c>
      <c r="H161" s="76">
        <f>[1]Sheet1!$I$1923</f>
        <v>0</v>
      </c>
      <c r="I161" s="44">
        <f t="shared" ref="I161:I224" si="6">D161+E161+F161+G161-H161</f>
        <v>5548</v>
      </c>
      <c r="J161" s="36"/>
    </row>
    <row r="162" spans="1:10" x14ac:dyDescent="0.25">
      <c r="A162" s="1" t="s">
        <v>601</v>
      </c>
      <c r="B162" s="5" t="s">
        <v>602</v>
      </c>
      <c r="C162" s="2" t="s">
        <v>603</v>
      </c>
      <c r="D162" s="76">
        <v>21358</v>
      </c>
      <c r="E162" s="76">
        <f>[1]Sheet1!$I$1923</f>
        <v>0</v>
      </c>
      <c r="F162" s="76">
        <f>[1]Sheet1!$I$1923</f>
        <v>0</v>
      </c>
      <c r="G162" s="76">
        <f>[1]Sheet1!$I$1923</f>
        <v>0</v>
      </c>
      <c r="H162" s="76">
        <f>[1]Sheet1!$I$1923</f>
        <v>0</v>
      </c>
      <c r="I162" s="44">
        <f t="shared" si="6"/>
        <v>21358</v>
      </c>
      <c r="J162" s="36"/>
    </row>
    <row r="163" spans="1:10" x14ac:dyDescent="0.25">
      <c r="A163" s="1" t="s">
        <v>604</v>
      </c>
      <c r="B163" s="5" t="s">
        <v>605</v>
      </c>
      <c r="C163" s="88" t="s">
        <v>507</v>
      </c>
      <c r="D163" s="76">
        <v>4120</v>
      </c>
      <c r="E163" s="76">
        <f>[1]Sheet1!$I$1923</f>
        <v>0</v>
      </c>
      <c r="F163" s="76">
        <f>[1]Sheet1!$I$1923</f>
        <v>0</v>
      </c>
      <c r="G163" s="76">
        <f>[1]Sheet1!$I$1923</f>
        <v>0</v>
      </c>
      <c r="H163" s="76">
        <f>[1]Sheet1!$I$1923</f>
        <v>0</v>
      </c>
      <c r="I163" s="44">
        <f t="shared" si="6"/>
        <v>4120</v>
      </c>
      <c r="J163" s="36"/>
    </row>
    <row r="164" spans="1:10" x14ac:dyDescent="0.25">
      <c r="A164" s="1" t="s">
        <v>606</v>
      </c>
      <c r="B164" s="5" t="s">
        <v>607</v>
      </c>
      <c r="C164" s="2" t="s">
        <v>608</v>
      </c>
      <c r="D164" s="76">
        <v>13625</v>
      </c>
      <c r="E164" s="76">
        <f>[1]Sheet1!$I$1923</f>
        <v>0</v>
      </c>
      <c r="F164" s="76">
        <f>[1]Sheet1!$I$1923</f>
        <v>0</v>
      </c>
      <c r="G164" s="76">
        <f>[1]Sheet1!$I$1923</f>
        <v>0</v>
      </c>
      <c r="H164" s="76">
        <f>[1]Sheet1!$I$1923</f>
        <v>0</v>
      </c>
      <c r="I164" s="44">
        <f t="shared" si="6"/>
        <v>13625</v>
      </c>
      <c r="J164" s="36"/>
    </row>
    <row r="165" spans="1:10" x14ac:dyDescent="0.25">
      <c r="A165" s="1" t="s">
        <v>609</v>
      </c>
      <c r="B165" s="5" t="s">
        <v>610</v>
      </c>
      <c r="C165" s="2" t="s">
        <v>611</v>
      </c>
      <c r="D165" s="76">
        <v>1847</v>
      </c>
      <c r="E165" s="76">
        <f>[1]Sheet1!$I$1923</f>
        <v>0</v>
      </c>
      <c r="F165" s="76">
        <f>[1]Sheet1!$I$1923</f>
        <v>0</v>
      </c>
      <c r="G165" s="76">
        <f>[1]Sheet1!$I$1923</f>
        <v>0</v>
      </c>
      <c r="H165" s="76">
        <f>[1]Sheet1!$I$1923</f>
        <v>0</v>
      </c>
      <c r="I165" s="44">
        <f t="shared" si="6"/>
        <v>1847</v>
      </c>
      <c r="J165" s="36"/>
    </row>
    <row r="166" spans="1:10" x14ac:dyDescent="0.25">
      <c r="A166" s="1" t="s">
        <v>612</v>
      </c>
      <c r="B166" s="5" t="s">
        <v>613</v>
      </c>
      <c r="C166" s="2" t="s">
        <v>614</v>
      </c>
      <c r="D166" s="76">
        <v>775</v>
      </c>
      <c r="E166" s="76">
        <f>[1]Sheet1!$I$1923</f>
        <v>0</v>
      </c>
      <c r="F166" s="76">
        <f>[1]Sheet1!$I$1923</f>
        <v>0</v>
      </c>
      <c r="G166" s="76">
        <f>[1]Sheet1!$I$1923</f>
        <v>0</v>
      </c>
      <c r="H166" s="76">
        <f>[1]Sheet1!$I$1923</f>
        <v>0</v>
      </c>
      <c r="I166" s="44">
        <f t="shared" si="6"/>
        <v>775</v>
      </c>
      <c r="J166" s="36"/>
    </row>
    <row r="167" spans="1:10" x14ac:dyDescent="0.25">
      <c r="A167" s="1" t="s">
        <v>615</v>
      </c>
      <c r="B167" s="5" t="s">
        <v>616</v>
      </c>
      <c r="C167" s="2" t="s">
        <v>539</v>
      </c>
      <c r="D167" s="76">
        <v>2011</v>
      </c>
      <c r="E167" s="76">
        <f>[1]Sheet1!$I$1923</f>
        <v>0</v>
      </c>
      <c r="F167" s="76">
        <f>[1]Sheet1!$I$1923</f>
        <v>0</v>
      </c>
      <c r="G167" s="76">
        <f>[1]Sheet1!$I$1923</f>
        <v>0</v>
      </c>
      <c r="H167" s="76">
        <f>[1]Sheet1!$I$1923</f>
        <v>0</v>
      </c>
      <c r="I167" s="44">
        <f t="shared" si="6"/>
        <v>2011</v>
      </c>
      <c r="J167" s="36"/>
    </row>
    <row r="168" spans="1:10" x14ac:dyDescent="0.25">
      <c r="A168" s="1" t="s">
        <v>617</v>
      </c>
      <c r="B168" s="5" t="s">
        <v>618</v>
      </c>
      <c r="C168" s="2" t="s">
        <v>619</v>
      </c>
      <c r="D168" s="76">
        <v>3563</v>
      </c>
      <c r="E168" s="76">
        <f>[1]Sheet1!$I$1923</f>
        <v>0</v>
      </c>
      <c r="F168" s="76">
        <f>[1]Sheet1!$I$1923</f>
        <v>0</v>
      </c>
      <c r="G168" s="76">
        <f>[1]Sheet1!$I$1923</f>
        <v>0</v>
      </c>
      <c r="H168" s="76">
        <f>[1]Sheet1!$I$1923</f>
        <v>0</v>
      </c>
      <c r="I168" s="44">
        <f t="shared" si="6"/>
        <v>3563</v>
      </c>
      <c r="J168" s="36"/>
    </row>
    <row r="169" spans="1:10" x14ac:dyDescent="0.25">
      <c r="A169" s="1" t="s">
        <v>620</v>
      </c>
      <c r="B169" s="5" t="s">
        <v>621</v>
      </c>
      <c r="C169" s="2" t="s">
        <v>622</v>
      </c>
      <c r="D169" s="76">
        <v>1978</v>
      </c>
      <c r="E169" s="76">
        <f>[1]Sheet1!$I$1923</f>
        <v>0</v>
      </c>
      <c r="F169" s="76">
        <f>[1]Sheet1!$I$1923</f>
        <v>0</v>
      </c>
      <c r="G169" s="76">
        <f>[1]Sheet1!$I$1923</f>
        <v>0</v>
      </c>
      <c r="H169" s="76">
        <f>[1]Sheet1!$I$1923</f>
        <v>0</v>
      </c>
      <c r="I169" s="44">
        <f t="shared" si="6"/>
        <v>1978</v>
      </c>
      <c r="J169" s="36"/>
    </row>
    <row r="170" spans="1:10" x14ac:dyDescent="0.25">
      <c r="A170" s="1" t="s">
        <v>623</v>
      </c>
      <c r="B170" s="5" t="s">
        <v>624</v>
      </c>
      <c r="C170" s="2" t="s">
        <v>625</v>
      </c>
      <c r="D170" s="76">
        <v>2456</v>
      </c>
      <c r="E170" s="76">
        <f>[1]Sheet1!$I$1923</f>
        <v>0</v>
      </c>
      <c r="F170" s="76">
        <f>[1]Sheet1!$I$1923</f>
        <v>0</v>
      </c>
      <c r="G170" s="76">
        <f>[1]Sheet1!$I$1923</f>
        <v>0</v>
      </c>
      <c r="H170" s="76">
        <f>[1]Sheet1!$I$1923</f>
        <v>0</v>
      </c>
      <c r="I170" s="44">
        <f t="shared" si="6"/>
        <v>2456</v>
      </c>
      <c r="J170" s="36"/>
    </row>
    <row r="171" spans="1:10" x14ac:dyDescent="0.25">
      <c r="A171" s="1" t="s">
        <v>626</v>
      </c>
      <c r="B171" s="5" t="s">
        <v>627</v>
      </c>
      <c r="C171" s="2" t="s">
        <v>628</v>
      </c>
      <c r="D171" s="76">
        <v>1856</v>
      </c>
      <c r="E171" s="76">
        <f>[1]Sheet1!$I$1923</f>
        <v>0</v>
      </c>
      <c r="F171" s="76">
        <f>[1]Sheet1!$I$1923</f>
        <v>0</v>
      </c>
      <c r="G171" s="76">
        <f>[1]Sheet1!$I$1923</f>
        <v>0</v>
      </c>
      <c r="H171" s="76">
        <f>[1]Sheet1!$I$1923</f>
        <v>0</v>
      </c>
      <c r="I171" s="44">
        <f t="shared" si="6"/>
        <v>1856</v>
      </c>
      <c r="J171" s="36"/>
    </row>
    <row r="172" spans="1:10" x14ac:dyDescent="0.25">
      <c r="A172" s="1" t="s">
        <v>629</v>
      </c>
      <c r="B172" s="5" t="s">
        <v>630</v>
      </c>
      <c r="C172" s="2" t="s">
        <v>631</v>
      </c>
      <c r="D172" s="76">
        <v>1472</v>
      </c>
      <c r="E172" s="76">
        <f>[1]Sheet1!$I$1923</f>
        <v>0</v>
      </c>
      <c r="F172" s="76">
        <f>[1]Sheet1!$I$1923</f>
        <v>0</v>
      </c>
      <c r="G172" s="76">
        <f>[1]Sheet1!$I$1923</f>
        <v>0</v>
      </c>
      <c r="H172" s="76">
        <f>[1]Sheet1!$I$1923</f>
        <v>0</v>
      </c>
      <c r="I172" s="44">
        <f t="shared" si="6"/>
        <v>1472</v>
      </c>
      <c r="J172" s="36"/>
    </row>
    <row r="173" spans="1:10" x14ac:dyDescent="0.25">
      <c r="A173" s="1" t="s">
        <v>632</v>
      </c>
      <c r="B173" s="5" t="s">
        <v>633</v>
      </c>
      <c r="C173" s="2" t="s">
        <v>634</v>
      </c>
      <c r="D173" s="76">
        <v>627</v>
      </c>
      <c r="E173" s="76">
        <f>[1]Sheet1!$I$1923</f>
        <v>0</v>
      </c>
      <c r="F173" s="76">
        <f>[1]Sheet1!$I$1923</f>
        <v>0</v>
      </c>
      <c r="G173" s="76">
        <f>[1]Sheet1!$I$1923</f>
        <v>0</v>
      </c>
      <c r="H173" s="76">
        <f>[1]Sheet1!$I$1923</f>
        <v>0</v>
      </c>
      <c r="I173" s="44">
        <f t="shared" si="6"/>
        <v>627</v>
      </c>
      <c r="J173" s="36"/>
    </row>
    <row r="174" spans="1:10" x14ac:dyDescent="0.25">
      <c r="A174" s="1" t="s">
        <v>635</v>
      </c>
      <c r="B174" s="5" t="s">
        <v>636</v>
      </c>
      <c r="C174" s="2" t="s">
        <v>637</v>
      </c>
      <c r="D174" s="76">
        <v>1214</v>
      </c>
      <c r="E174" s="76">
        <f>[1]Sheet1!$I$1923</f>
        <v>0</v>
      </c>
      <c r="F174" s="76">
        <f>[1]Sheet1!$I$1923</f>
        <v>0</v>
      </c>
      <c r="G174" s="76">
        <f>[1]Sheet1!$I$1923</f>
        <v>0</v>
      </c>
      <c r="H174" s="76">
        <f>[1]Sheet1!$I$1923</f>
        <v>0</v>
      </c>
      <c r="I174" s="44">
        <f t="shared" si="6"/>
        <v>1214</v>
      </c>
      <c r="J174" s="36"/>
    </row>
    <row r="175" spans="1:10" x14ac:dyDescent="0.25">
      <c r="A175" s="86" t="s">
        <v>638</v>
      </c>
      <c r="B175" s="86" t="s">
        <v>639</v>
      </c>
      <c r="C175" s="73" t="s">
        <v>640</v>
      </c>
      <c r="D175" s="76">
        <v>3498</v>
      </c>
      <c r="E175" s="76">
        <f>[1]Sheet1!$I$1923</f>
        <v>0</v>
      </c>
      <c r="F175" s="76">
        <f>[1]Sheet1!$I$1923</f>
        <v>0</v>
      </c>
      <c r="G175" s="76">
        <f>[1]Sheet1!$I$1923</f>
        <v>0</v>
      </c>
      <c r="H175" s="76">
        <f>[1]Sheet1!$I$1923</f>
        <v>0</v>
      </c>
      <c r="I175" s="44">
        <f t="shared" si="6"/>
        <v>3498</v>
      </c>
      <c r="J175" s="77"/>
    </row>
    <row r="176" spans="1:10" x14ac:dyDescent="0.25">
      <c r="A176" s="1" t="s">
        <v>641</v>
      </c>
      <c r="B176" s="5" t="s">
        <v>642</v>
      </c>
      <c r="C176" s="2" t="s">
        <v>22</v>
      </c>
      <c r="D176" s="76">
        <v>2632</v>
      </c>
      <c r="E176" s="76">
        <f>[1]Sheet1!$I$1923</f>
        <v>0</v>
      </c>
      <c r="F176" s="76">
        <f>[1]Sheet1!$I$1923</f>
        <v>0</v>
      </c>
      <c r="G176" s="76">
        <f>[1]Sheet1!$I$1923</f>
        <v>0</v>
      </c>
      <c r="H176" s="76">
        <f>[1]Sheet1!$I$1923</f>
        <v>0</v>
      </c>
      <c r="I176" s="44">
        <f t="shared" si="6"/>
        <v>2632</v>
      </c>
      <c r="J176" s="36"/>
    </row>
    <row r="177" spans="1:10" x14ac:dyDescent="0.25">
      <c r="A177" s="1" t="s">
        <v>643</v>
      </c>
      <c r="B177" s="5" t="s">
        <v>644</v>
      </c>
      <c r="C177" s="2" t="s">
        <v>645</v>
      </c>
      <c r="D177" s="76">
        <v>718</v>
      </c>
      <c r="E177" s="76">
        <f>[1]Sheet1!$I$1923</f>
        <v>0</v>
      </c>
      <c r="F177" s="76">
        <f>[1]Sheet1!$I$1923</f>
        <v>0</v>
      </c>
      <c r="G177" s="76">
        <f>[1]Sheet1!$I$1923</f>
        <v>0</v>
      </c>
      <c r="H177" s="76">
        <f>[1]Sheet1!$I$1923</f>
        <v>0</v>
      </c>
      <c r="I177" s="44">
        <f t="shared" si="6"/>
        <v>718</v>
      </c>
      <c r="J177" s="36"/>
    </row>
    <row r="178" spans="1:10" x14ac:dyDescent="0.25">
      <c r="A178" s="1" t="s">
        <v>646</v>
      </c>
      <c r="B178" s="5" t="s">
        <v>647</v>
      </c>
      <c r="C178" s="2" t="s">
        <v>640</v>
      </c>
      <c r="D178" s="76">
        <v>4377</v>
      </c>
      <c r="E178" s="76">
        <f>[1]Sheet1!$I$1923</f>
        <v>0</v>
      </c>
      <c r="F178" s="76">
        <f>[1]Sheet1!$I$1923</f>
        <v>0</v>
      </c>
      <c r="G178" s="76">
        <f>[1]Sheet1!$I$1923</f>
        <v>0</v>
      </c>
      <c r="H178" s="76">
        <f>[1]Sheet1!$I$1923</f>
        <v>0</v>
      </c>
      <c r="I178" s="44">
        <f t="shared" si="6"/>
        <v>4377</v>
      </c>
      <c r="J178" s="36"/>
    </row>
    <row r="179" spans="1:10" x14ac:dyDescent="0.25">
      <c r="A179" s="1" t="s">
        <v>648</v>
      </c>
      <c r="B179" s="5" t="s">
        <v>649</v>
      </c>
      <c r="C179" s="2" t="s">
        <v>650</v>
      </c>
      <c r="D179" s="76">
        <v>721</v>
      </c>
      <c r="E179" s="76">
        <f>[1]Sheet1!$I$1923</f>
        <v>0</v>
      </c>
      <c r="F179" s="76">
        <f>[1]Sheet1!$I$1923</f>
        <v>0</v>
      </c>
      <c r="G179" s="76">
        <f>[1]Sheet1!$I$1923</f>
        <v>0</v>
      </c>
      <c r="H179" s="76">
        <f>[1]Sheet1!$I$1923</f>
        <v>0</v>
      </c>
      <c r="I179" s="44">
        <f t="shared" si="6"/>
        <v>721</v>
      </c>
      <c r="J179" s="36"/>
    </row>
    <row r="180" spans="1:10" x14ac:dyDescent="0.25">
      <c r="A180" s="1" t="s">
        <v>651</v>
      </c>
      <c r="B180" s="5" t="s">
        <v>652</v>
      </c>
      <c r="C180" s="2" t="s">
        <v>653</v>
      </c>
      <c r="D180" s="76">
        <v>1002</v>
      </c>
      <c r="E180" s="76">
        <f>[1]Sheet1!$I$1923</f>
        <v>0</v>
      </c>
      <c r="F180" s="76">
        <f>[1]Sheet1!$I$1923</f>
        <v>0</v>
      </c>
      <c r="G180" s="76">
        <f>[1]Sheet1!$I$1923</f>
        <v>0</v>
      </c>
      <c r="H180" s="76">
        <f>[1]Sheet1!$I$1923</f>
        <v>0</v>
      </c>
      <c r="I180" s="44">
        <f t="shared" si="6"/>
        <v>1002</v>
      </c>
      <c r="J180" s="36"/>
    </row>
    <row r="181" spans="1:10" x14ac:dyDescent="0.25">
      <c r="A181" s="1" t="s">
        <v>654</v>
      </c>
      <c r="B181" s="5" t="s">
        <v>655</v>
      </c>
      <c r="C181" s="2" t="s">
        <v>656</v>
      </c>
      <c r="D181" s="76">
        <v>660</v>
      </c>
      <c r="E181" s="76">
        <f>[1]Sheet1!$I$1923</f>
        <v>0</v>
      </c>
      <c r="F181" s="76">
        <f>[1]Sheet1!$I$1923</f>
        <v>0</v>
      </c>
      <c r="G181" s="76">
        <f>[1]Sheet1!$I$1923</f>
        <v>0</v>
      </c>
      <c r="H181" s="76">
        <f>[1]Sheet1!$I$1923</f>
        <v>0</v>
      </c>
      <c r="I181" s="44">
        <f t="shared" si="6"/>
        <v>660</v>
      </c>
      <c r="J181" s="36"/>
    </row>
    <row r="182" spans="1:10" x14ac:dyDescent="0.25">
      <c r="A182" s="1" t="s">
        <v>657</v>
      </c>
      <c r="B182" s="5" t="s">
        <v>658</v>
      </c>
      <c r="C182" s="2" t="s">
        <v>659</v>
      </c>
      <c r="D182" s="76">
        <v>2631</v>
      </c>
      <c r="E182" s="76">
        <f>[1]Sheet1!$I$1923</f>
        <v>0</v>
      </c>
      <c r="F182" s="76">
        <f>[1]Sheet1!$I$1923</f>
        <v>0</v>
      </c>
      <c r="G182" s="76">
        <f>[1]Sheet1!$I$1923</f>
        <v>0</v>
      </c>
      <c r="H182" s="76">
        <f>[1]Sheet1!$I$1923</f>
        <v>0</v>
      </c>
      <c r="I182" s="44">
        <f t="shared" si="6"/>
        <v>2631</v>
      </c>
      <c r="J182" s="36"/>
    </row>
    <row r="183" spans="1:10" x14ac:dyDescent="0.25">
      <c r="A183" s="1" t="s">
        <v>660</v>
      </c>
      <c r="B183" s="5" t="s">
        <v>661</v>
      </c>
      <c r="C183" s="2" t="s">
        <v>662</v>
      </c>
      <c r="D183" s="76">
        <v>6451</v>
      </c>
      <c r="E183" s="76">
        <f>[1]Sheet1!$I$1923</f>
        <v>0</v>
      </c>
      <c r="F183" s="76">
        <f>[1]Sheet1!$I$1923</f>
        <v>0</v>
      </c>
      <c r="G183" s="76">
        <f>[1]Sheet1!$I$1923</f>
        <v>0</v>
      </c>
      <c r="H183" s="76">
        <f>[1]Sheet1!$I$1923</f>
        <v>0</v>
      </c>
      <c r="I183" s="44">
        <f t="shared" si="6"/>
        <v>6451</v>
      </c>
      <c r="J183" s="36"/>
    </row>
    <row r="184" spans="1:10" x14ac:dyDescent="0.25">
      <c r="A184" s="1" t="s">
        <v>663</v>
      </c>
      <c r="B184" s="5" t="s">
        <v>664</v>
      </c>
      <c r="C184" s="2" t="s">
        <v>665</v>
      </c>
      <c r="D184" s="76">
        <v>376</v>
      </c>
      <c r="E184" s="76">
        <f>[1]Sheet1!$I$1923</f>
        <v>0</v>
      </c>
      <c r="F184" s="76">
        <f>[1]Sheet1!$I$1923</f>
        <v>0</v>
      </c>
      <c r="G184" s="76">
        <f>[1]Sheet1!$I$1923</f>
        <v>0</v>
      </c>
      <c r="H184" s="76">
        <f>[1]Sheet1!$I$1923</f>
        <v>0</v>
      </c>
      <c r="I184" s="44">
        <f t="shared" si="6"/>
        <v>376</v>
      </c>
      <c r="J184" s="36"/>
    </row>
    <row r="185" spans="1:10" x14ac:dyDescent="0.25">
      <c r="A185" s="1" t="s">
        <v>666</v>
      </c>
      <c r="B185" s="5" t="s">
        <v>647</v>
      </c>
      <c r="C185" s="2" t="s">
        <v>667</v>
      </c>
      <c r="D185" s="76">
        <v>1047</v>
      </c>
      <c r="E185" s="76">
        <f>[1]Sheet1!$I$1923</f>
        <v>0</v>
      </c>
      <c r="F185" s="76">
        <f>[1]Sheet1!$I$1923</f>
        <v>0</v>
      </c>
      <c r="G185" s="76">
        <f>[1]Sheet1!$I$1923</f>
        <v>0</v>
      </c>
      <c r="H185" s="76">
        <f>[1]Sheet1!$I$1923</f>
        <v>0</v>
      </c>
      <c r="I185" s="44">
        <f t="shared" si="6"/>
        <v>1047</v>
      </c>
      <c r="J185" s="36"/>
    </row>
    <row r="186" spans="1:10" x14ac:dyDescent="0.25">
      <c r="A186" s="1" t="s">
        <v>668</v>
      </c>
      <c r="B186" s="5" t="s">
        <v>669</v>
      </c>
      <c r="C186" s="2" t="s">
        <v>670</v>
      </c>
      <c r="D186" s="76">
        <v>1699</v>
      </c>
      <c r="E186" s="76">
        <f>[1]Sheet1!$I$1923</f>
        <v>0</v>
      </c>
      <c r="F186" s="76">
        <f>[1]Sheet1!$I$1923</f>
        <v>0</v>
      </c>
      <c r="G186" s="76">
        <f>[1]Sheet1!$I$1923</f>
        <v>0</v>
      </c>
      <c r="H186" s="76">
        <f>[1]Sheet1!$I$1923</f>
        <v>0</v>
      </c>
      <c r="I186" s="44">
        <f t="shared" si="6"/>
        <v>1699</v>
      </c>
      <c r="J186" s="36"/>
    </row>
    <row r="187" spans="1:10" x14ac:dyDescent="0.25">
      <c r="A187" s="1" t="s">
        <v>671</v>
      </c>
      <c r="B187" s="5" t="s">
        <v>672</v>
      </c>
      <c r="C187" s="2" t="s">
        <v>673</v>
      </c>
      <c r="D187" s="76">
        <v>2000</v>
      </c>
      <c r="E187" s="76">
        <f>[1]Sheet1!$I$1923</f>
        <v>0</v>
      </c>
      <c r="F187" s="76">
        <f>[1]Sheet1!$I$1923</f>
        <v>0</v>
      </c>
      <c r="G187" s="76">
        <f>[1]Sheet1!$I$1923</f>
        <v>0</v>
      </c>
      <c r="H187" s="76">
        <f>[1]Sheet1!$I$1923</f>
        <v>0</v>
      </c>
      <c r="I187" s="44">
        <f t="shared" si="6"/>
        <v>2000</v>
      </c>
      <c r="J187" s="36"/>
    </row>
    <row r="188" spans="1:10" x14ac:dyDescent="0.25">
      <c r="A188" s="1" t="s">
        <v>674</v>
      </c>
      <c r="B188" s="5" t="s">
        <v>675</v>
      </c>
      <c r="C188" s="2" t="s">
        <v>676</v>
      </c>
      <c r="D188" s="76">
        <v>1131</v>
      </c>
      <c r="E188" s="76">
        <f>[1]Sheet1!$I$1923</f>
        <v>0</v>
      </c>
      <c r="F188" s="76">
        <f>[1]Sheet1!$I$1923</f>
        <v>0</v>
      </c>
      <c r="G188" s="76">
        <f>[1]Sheet1!$I$1923</f>
        <v>0</v>
      </c>
      <c r="H188" s="76">
        <f>[1]Sheet1!$I$1923</f>
        <v>0</v>
      </c>
      <c r="I188" s="44">
        <f t="shared" si="6"/>
        <v>1131</v>
      </c>
      <c r="J188" s="36"/>
    </row>
    <row r="189" spans="1:10" x14ac:dyDescent="0.25">
      <c r="A189" s="1" t="s">
        <v>677</v>
      </c>
      <c r="B189" s="5" t="s">
        <v>678</v>
      </c>
      <c r="C189" s="2" t="s">
        <v>679</v>
      </c>
      <c r="D189" s="76">
        <v>3233</v>
      </c>
      <c r="E189" s="76">
        <f>[1]Sheet1!$I$1923</f>
        <v>0</v>
      </c>
      <c r="F189" s="76">
        <f>[1]Sheet1!$I$1923</f>
        <v>0</v>
      </c>
      <c r="G189" s="76">
        <f>[1]Sheet1!$I$1923</f>
        <v>0</v>
      </c>
      <c r="H189" s="76">
        <f>[1]Sheet1!$I$1923</f>
        <v>0</v>
      </c>
      <c r="I189" s="44">
        <f t="shared" si="6"/>
        <v>3233</v>
      </c>
      <c r="J189" s="36"/>
    </row>
    <row r="190" spans="1:10" x14ac:dyDescent="0.25">
      <c r="A190" s="1" t="s">
        <v>680</v>
      </c>
      <c r="B190" s="5" t="s">
        <v>681</v>
      </c>
      <c r="C190" s="2" t="s">
        <v>682</v>
      </c>
      <c r="D190" s="76">
        <v>499</v>
      </c>
      <c r="E190" s="76">
        <f>[1]Sheet1!$I$1923</f>
        <v>0</v>
      </c>
      <c r="F190" s="76">
        <f>[1]Sheet1!$I$1923</f>
        <v>0</v>
      </c>
      <c r="G190" s="76">
        <f>[1]Sheet1!$I$1923</f>
        <v>0</v>
      </c>
      <c r="H190" s="76">
        <f>[1]Sheet1!$I$1923</f>
        <v>0</v>
      </c>
      <c r="I190" s="44">
        <f t="shared" si="6"/>
        <v>499</v>
      </c>
      <c r="J190" s="36"/>
    </row>
    <row r="191" spans="1:10" x14ac:dyDescent="0.25">
      <c r="A191" s="1" t="s">
        <v>683</v>
      </c>
      <c r="B191" s="5" t="s">
        <v>684</v>
      </c>
      <c r="C191" s="2" t="s">
        <v>685</v>
      </c>
      <c r="D191" s="76">
        <v>796</v>
      </c>
      <c r="E191" s="76">
        <f>[1]Sheet1!$I$1923</f>
        <v>0</v>
      </c>
      <c r="F191" s="76">
        <f>[1]Sheet1!$I$1923</f>
        <v>0</v>
      </c>
      <c r="G191" s="76">
        <f>[1]Sheet1!$I$1923</f>
        <v>0</v>
      </c>
      <c r="H191" s="76">
        <f>[1]Sheet1!$I$1923</f>
        <v>0</v>
      </c>
      <c r="I191" s="44">
        <f t="shared" si="6"/>
        <v>796</v>
      </c>
      <c r="J191" s="36"/>
    </row>
    <row r="192" spans="1:10" x14ac:dyDescent="0.25">
      <c r="A192" s="1" t="s">
        <v>686</v>
      </c>
      <c r="B192" s="5" t="s">
        <v>687</v>
      </c>
      <c r="C192" s="2" t="s">
        <v>688</v>
      </c>
      <c r="D192" s="76">
        <v>4043</v>
      </c>
      <c r="E192" s="76">
        <f>[1]Sheet1!$I$1923</f>
        <v>0</v>
      </c>
      <c r="F192" s="76">
        <f>[1]Sheet1!$I$1923</f>
        <v>0</v>
      </c>
      <c r="G192" s="76">
        <f>[1]Sheet1!$I$1923</f>
        <v>0</v>
      </c>
      <c r="H192" s="76">
        <f>[1]Sheet1!$I$1923</f>
        <v>0</v>
      </c>
      <c r="I192" s="44">
        <f t="shared" si="6"/>
        <v>4043</v>
      </c>
      <c r="J192" s="36"/>
    </row>
    <row r="193" spans="1:10" x14ac:dyDescent="0.25">
      <c r="A193" s="1" t="s">
        <v>686</v>
      </c>
      <c r="B193" s="5" t="s">
        <v>689</v>
      </c>
      <c r="C193" s="2" t="s">
        <v>690</v>
      </c>
      <c r="D193" s="76">
        <v>718</v>
      </c>
      <c r="E193" s="76">
        <f>[1]Sheet1!$I$1923</f>
        <v>0</v>
      </c>
      <c r="F193" s="76">
        <f>[1]Sheet1!$I$1923</f>
        <v>0</v>
      </c>
      <c r="G193" s="76">
        <f>[1]Sheet1!$I$1923</f>
        <v>0</v>
      </c>
      <c r="H193" s="76">
        <f>[1]Sheet1!$I$1923</f>
        <v>0</v>
      </c>
      <c r="I193" s="44">
        <f t="shared" si="6"/>
        <v>718</v>
      </c>
      <c r="J193" s="36"/>
    </row>
    <row r="194" spans="1:10" x14ac:dyDescent="0.25">
      <c r="A194" s="1" t="s">
        <v>691</v>
      </c>
      <c r="B194" s="5" t="s">
        <v>692</v>
      </c>
      <c r="C194" s="2" t="s">
        <v>693</v>
      </c>
      <c r="D194" s="76">
        <v>2425</v>
      </c>
      <c r="E194" s="76">
        <f>[1]Sheet1!$I$1923</f>
        <v>0</v>
      </c>
      <c r="F194" s="76">
        <f>[1]Sheet1!$I$1923</f>
        <v>0</v>
      </c>
      <c r="G194" s="76">
        <f>[1]Sheet1!$I$1923</f>
        <v>0</v>
      </c>
      <c r="H194" s="76">
        <f>[1]Sheet1!$I$1923</f>
        <v>0</v>
      </c>
      <c r="I194" s="44">
        <f t="shared" si="6"/>
        <v>2425</v>
      </c>
      <c r="J194" s="36"/>
    </row>
    <row r="195" spans="1:10" x14ac:dyDescent="0.25">
      <c r="A195" s="1" t="s">
        <v>694</v>
      </c>
      <c r="B195" s="5" t="s">
        <v>695</v>
      </c>
      <c r="C195" s="2" t="s">
        <v>696</v>
      </c>
      <c r="D195" s="76">
        <v>2155</v>
      </c>
      <c r="E195" s="76">
        <f>[1]Sheet1!$I$1923</f>
        <v>0</v>
      </c>
      <c r="F195" s="76">
        <f>[1]Sheet1!$I$1923</f>
        <v>0</v>
      </c>
      <c r="G195" s="76">
        <f>[1]Sheet1!$I$1923</f>
        <v>0</v>
      </c>
      <c r="H195" s="76">
        <f>[1]Sheet1!$I$1923</f>
        <v>0</v>
      </c>
      <c r="I195" s="44">
        <f t="shared" si="6"/>
        <v>2155</v>
      </c>
      <c r="J195" s="36"/>
    </row>
    <row r="196" spans="1:10" x14ac:dyDescent="0.25">
      <c r="A196" s="1" t="s">
        <v>697</v>
      </c>
      <c r="B196" s="5" t="s">
        <v>698</v>
      </c>
      <c r="C196" s="2" t="s">
        <v>699</v>
      </c>
      <c r="D196" s="76">
        <v>3311</v>
      </c>
      <c r="E196" s="76">
        <f>[1]Sheet1!$I$1923</f>
        <v>0</v>
      </c>
      <c r="F196" s="76">
        <f>[1]Sheet1!$I$1923</f>
        <v>0</v>
      </c>
      <c r="G196" s="76">
        <f>[1]Sheet1!$I$1923</f>
        <v>0</v>
      </c>
      <c r="H196" s="76">
        <f>[1]Sheet1!$I$1923</f>
        <v>0</v>
      </c>
      <c r="I196" s="44">
        <f t="shared" si="6"/>
        <v>3311</v>
      </c>
      <c r="J196" s="36"/>
    </row>
    <row r="197" spans="1:10" x14ac:dyDescent="0.25">
      <c r="A197" s="1" t="s">
        <v>700</v>
      </c>
      <c r="B197" s="5" t="s">
        <v>701</v>
      </c>
      <c r="C197" s="2" t="s">
        <v>702</v>
      </c>
      <c r="D197" s="76">
        <v>8286</v>
      </c>
      <c r="E197" s="76">
        <f>[1]Sheet1!$I$1923</f>
        <v>0</v>
      </c>
      <c r="F197" s="76">
        <f>[1]Sheet1!$I$1923</f>
        <v>0</v>
      </c>
      <c r="G197" s="76">
        <f>[1]Sheet1!$I$1923</f>
        <v>0</v>
      </c>
      <c r="H197" s="76">
        <f>[1]Sheet1!$I$1923</f>
        <v>0</v>
      </c>
      <c r="I197" s="44">
        <f t="shared" si="6"/>
        <v>8286</v>
      </c>
      <c r="J197" s="36"/>
    </row>
    <row r="198" spans="1:10" x14ac:dyDescent="0.25">
      <c r="A198" s="1" t="s">
        <v>703</v>
      </c>
      <c r="B198" s="5" t="s">
        <v>704</v>
      </c>
      <c r="C198" s="2" t="s">
        <v>705</v>
      </c>
      <c r="D198" s="76">
        <v>2132</v>
      </c>
      <c r="E198" s="76">
        <f>[1]Sheet1!$I$1923</f>
        <v>0</v>
      </c>
      <c r="F198" s="76">
        <f>[1]Sheet1!$I$1923</f>
        <v>0</v>
      </c>
      <c r="G198" s="76">
        <f>[1]Sheet1!$I$1923</f>
        <v>0</v>
      </c>
      <c r="H198" s="76">
        <f>[1]Sheet1!$I$1923</f>
        <v>0</v>
      </c>
      <c r="I198" s="44">
        <f t="shared" si="6"/>
        <v>2132</v>
      </c>
      <c r="J198" s="36"/>
    </row>
    <row r="199" spans="1:10" x14ac:dyDescent="0.25">
      <c r="A199" s="1" t="s">
        <v>706</v>
      </c>
      <c r="B199" s="5" t="s">
        <v>707</v>
      </c>
      <c r="C199" s="2" t="s">
        <v>708</v>
      </c>
      <c r="D199" s="76">
        <v>3583</v>
      </c>
      <c r="E199" s="76">
        <f>[1]Sheet1!$I$1923</f>
        <v>0</v>
      </c>
      <c r="F199" s="76">
        <f>[1]Sheet1!$I$1923</f>
        <v>0</v>
      </c>
      <c r="G199" s="76">
        <f>[1]Sheet1!$I$1923</f>
        <v>0</v>
      </c>
      <c r="H199" s="76">
        <f>[1]Sheet1!$I$1923</f>
        <v>0</v>
      </c>
      <c r="I199" s="44">
        <f t="shared" si="6"/>
        <v>3583</v>
      </c>
      <c r="J199" s="36"/>
    </row>
    <row r="200" spans="1:10" x14ac:dyDescent="0.25">
      <c r="A200" s="1" t="s">
        <v>709</v>
      </c>
      <c r="B200" s="5" t="s">
        <v>710</v>
      </c>
      <c r="C200" s="2" t="s">
        <v>711</v>
      </c>
      <c r="D200" s="76">
        <v>10168</v>
      </c>
      <c r="E200" s="76">
        <f>[1]Sheet1!$I$1923</f>
        <v>0</v>
      </c>
      <c r="F200" s="76">
        <f>[1]Sheet1!$I$1923</f>
        <v>0</v>
      </c>
      <c r="G200" s="76">
        <f>[1]Sheet1!$I$1923</f>
        <v>0</v>
      </c>
      <c r="H200" s="76">
        <f>[1]Sheet1!$I$1923</f>
        <v>0</v>
      </c>
      <c r="I200" s="44">
        <f t="shared" si="6"/>
        <v>10168</v>
      </c>
      <c r="J200" s="36"/>
    </row>
    <row r="201" spans="1:10" x14ac:dyDescent="0.25">
      <c r="A201" s="1" t="s">
        <v>712</v>
      </c>
      <c r="B201" s="5" t="s">
        <v>713</v>
      </c>
      <c r="C201" s="2" t="s">
        <v>714</v>
      </c>
      <c r="D201" s="76">
        <v>1058</v>
      </c>
      <c r="E201" s="76">
        <f>[1]Sheet1!$I$1923</f>
        <v>0</v>
      </c>
      <c r="F201" s="76">
        <f>[1]Sheet1!$I$1923</f>
        <v>0</v>
      </c>
      <c r="G201" s="76">
        <f>[1]Sheet1!$I$1923</f>
        <v>0</v>
      </c>
      <c r="H201" s="76">
        <f>[1]Sheet1!$I$1923</f>
        <v>0</v>
      </c>
      <c r="I201" s="44">
        <f t="shared" si="6"/>
        <v>1058</v>
      </c>
      <c r="J201" s="36"/>
    </row>
    <row r="202" spans="1:10" x14ac:dyDescent="0.25">
      <c r="A202" s="1" t="s">
        <v>715</v>
      </c>
      <c r="B202" s="5" t="s">
        <v>716</v>
      </c>
      <c r="C202" s="2" t="s">
        <v>717</v>
      </c>
      <c r="D202" s="76">
        <v>1850</v>
      </c>
      <c r="E202" s="76">
        <f>[1]Sheet1!$I$1923</f>
        <v>0</v>
      </c>
      <c r="F202" s="76">
        <f>[1]Sheet1!$I$1923</f>
        <v>0</v>
      </c>
      <c r="G202" s="76">
        <f>[1]Sheet1!$I$1923</f>
        <v>0</v>
      </c>
      <c r="H202" s="76">
        <f>[1]Sheet1!$I$1923</f>
        <v>0</v>
      </c>
      <c r="I202" s="44">
        <f t="shared" si="6"/>
        <v>1850</v>
      </c>
      <c r="J202" s="36"/>
    </row>
    <row r="203" spans="1:10" x14ac:dyDescent="0.25">
      <c r="A203" s="1" t="s">
        <v>718</v>
      </c>
      <c r="B203" s="5" t="s">
        <v>719</v>
      </c>
      <c r="C203" s="2" t="s">
        <v>720</v>
      </c>
      <c r="D203" s="76">
        <v>5423</v>
      </c>
      <c r="E203" s="76">
        <f>[1]Sheet1!$I$1923</f>
        <v>0</v>
      </c>
      <c r="F203" s="76">
        <f>[1]Sheet1!$I$1923</f>
        <v>0</v>
      </c>
      <c r="G203" s="76">
        <f>[1]Sheet1!$I$1923</f>
        <v>0</v>
      </c>
      <c r="H203" s="76">
        <f>[1]Sheet1!$I$1923</f>
        <v>0</v>
      </c>
      <c r="I203" s="44">
        <f t="shared" si="6"/>
        <v>5423</v>
      </c>
      <c r="J203" s="36"/>
    </row>
    <row r="204" spans="1:10" x14ac:dyDescent="0.25">
      <c r="A204" s="1" t="s">
        <v>721</v>
      </c>
      <c r="B204" s="5" t="s">
        <v>722</v>
      </c>
      <c r="C204" s="2" t="s">
        <v>723</v>
      </c>
      <c r="D204" s="76">
        <v>1057</v>
      </c>
      <c r="E204" s="76">
        <f>[1]Sheet1!$I$1923</f>
        <v>0</v>
      </c>
      <c r="F204" s="76">
        <f>[1]Sheet1!$I$1923</f>
        <v>0</v>
      </c>
      <c r="G204" s="76">
        <f>[1]Sheet1!$I$1923</f>
        <v>0</v>
      </c>
      <c r="H204" s="76">
        <f>[1]Sheet1!$I$1923</f>
        <v>0</v>
      </c>
      <c r="I204" s="44">
        <f t="shared" si="6"/>
        <v>1057</v>
      </c>
      <c r="J204" s="36"/>
    </row>
    <row r="205" spans="1:10" x14ac:dyDescent="0.25">
      <c r="A205" s="1" t="s">
        <v>724</v>
      </c>
      <c r="B205" s="5" t="s">
        <v>725</v>
      </c>
      <c r="C205" s="2" t="s">
        <v>150</v>
      </c>
      <c r="D205" s="76">
        <v>2632</v>
      </c>
      <c r="E205" s="76">
        <f>[1]Sheet1!$I$1923</f>
        <v>0</v>
      </c>
      <c r="F205" s="76">
        <f>[1]Sheet1!$I$1923</f>
        <v>0</v>
      </c>
      <c r="G205" s="76">
        <f>[1]Sheet1!$I$1923</f>
        <v>0</v>
      </c>
      <c r="H205" s="76">
        <f>[1]Sheet1!$I$1923</f>
        <v>0</v>
      </c>
      <c r="I205" s="44">
        <f t="shared" si="6"/>
        <v>2632</v>
      </c>
      <c r="J205" s="36"/>
    </row>
    <row r="206" spans="1:10" x14ac:dyDescent="0.25">
      <c r="A206" s="1" t="s">
        <v>726</v>
      </c>
      <c r="B206" s="5" t="s">
        <v>727</v>
      </c>
      <c r="C206" s="2" t="s">
        <v>539</v>
      </c>
      <c r="D206" s="76">
        <v>1602</v>
      </c>
      <c r="E206" s="76">
        <f>[1]Sheet1!$I$1923</f>
        <v>0</v>
      </c>
      <c r="F206" s="76">
        <f>[1]Sheet1!$I$1923</f>
        <v>0</v>
      </c>
      <c r="G206" s="76">
        <f>[1]Sheet1!$I$1923</f>
        <v>0</v>
      </c>
      <c r="H206" s="76">
        <f>[1]Sheet1!$I$1923</f>
        <v>0</v>
      </c>
      <c r="I206" s="44">
        <f t="shared" si="6"/>
        <v>1602</v>
      </c>
      <c r="J206" s="36"/>
    </row>
    <row r="207" spans="1:10" x14ac:dyDescent="0.25">
      <c r="A207" s="1" t="s">
        <v>728</v>
      </c>
      <c r="B207" s="5" t="s">
        <v>729</v>
      </c>
      <c r="C207" s="2" t="s">
        <v>730</v>
      </c>
      <c r="D207" s="76">
        <v>2698</v>
      </c>
      <c r="E207" s="76">
        <f>[1]Sheet1!$I$1923</f>
        <v>0</v>
      </c>
      <c r="F207" s="76">
        <f>[1]Sheet1!$I$1923</f>
        <v>0</v>
      </c>
      <c r="G207" s="76">
        <f>[1]Sheet1!$I$1923</f>
        <v>0</v>
      </c>
      <c r="H207" s="76">
        <f>[1]Sheet1!$I$1923</f>
        <v>0</v>
      </c>
      <c r="I207" s="44">
        <f t="shared" si="6"/>
        <v>2698</v>
      </c>
      <c r="J207" s="36"/>
    </row>
    <row r="208" spans="1:10" x14ac:dyDescent="0.25">
      <c r="A208" s="1" t="s">
        <v>731</v>
      </c>
      <c r="B208" s="5" t="s">
        <v>732</v>
      </c>
      <c r="C208" s="2" t="s">
        <v>733</v>
      </c>
      <c r="D208" s="76">
        <v>1434</v>
      </c>
      <c r="E208" s="76">
        <f>[1]Sheet1!$I$1923</f>
        <v>0</v>
      </c>
      <c r="F208" s="76">
        <f>[1]Sheet1!$I$1923</f>
        <v>0</v>
      </c>
      <c r="G208" s="76">
        <f>[1]Sheet1!$I$1923</f>
        <v>0</v>
      </c>
      <c r="H208" s="76">
        <f>[1]Sheet1!$I$1923</f>
        <v>0</v>
      </c>
      <c r="I208" s="44">
        <f t="shared" si="6"/>
        <v>1434</v>
      </c>
      <c r="J208" s="36"/>
    </row>
    <row r="209" spans="1:10" x14ac:dyDescent="0.25">
      <c r="A209" s="1" t="s">
        <v>734</v>
      </c>
      <c r="B209" s="5" t="s">
        <v>735</v>
      </c>
      <c r="C209" s="2" t="s">
        <v>736</v>
      </c>
      <c r="D209" s="76">
        <v>3549</v>
      </c>
      <c r="E209" s="76">
        <f>[1]Sheet1!$I$1923</f>
        <v>0</v>
      </c>
      <c r="F209" s="76">
        <f>[1]Sheet1!$I$1923</f>
        <v>0</v>
      </c>
      <c r="G209" s="76">
        <f>[1]Sheet1!$I$1923</f>
        <v>0</v>
      </c>
      <c r="H209" s="76">
        <f>[1]Sheet1!$I$1923</f>
        <v>0</v>
      </c>
      <c r="I209" s="44">
        <f t="shared" si="6"/>
        <v>3549</v>
      </c>
      <c r="J209" s="36"/>
    </row>
    <row r="210" spans="1:10" x14ac:dyDescent="0.25">
      <c r="A210" s="1" t="s">
        <v>737</v>
      </c>
      <c r="B210" s="5" t="s">
        <v>738</v>
      </c>
      <c r="C210" s="2" t="s">
        <v>739</v>
      </c>
      <c r="D210" s="76">
        <v>1014</v>
      </c>
      <c r="E210" s="76">
        <f>[1]Sheet1!$I$1923</f>
        <v>0</v>
      </c>
      <c r="F210" s="76">
        <f>[1]Sheet1!$I$1923</f>
        <v>0</v>
      </c>
      <c r="G210" s="76">
        <f>[1]Sheet1!$I$1923</f>
        <v>0</v>
      </c>
      <c r="H210" s="76">
        <f>[1]Sheet1!$I$1923</f>
        <v>0</v>
      </c>
      <c r="I210" s="44">
        <f t="shared" si="6"/>
        <v>1014</v>
      </c>
      <c r="J210" s="36"/>
    </row>
    <row r="211" spans="1:10" x14ac:dyDescent="0.25">
      <c r="A211" s="1" t="s">
        <v>740</v>
      </c>
      <c r="B211" s="5" t="s">
        <v>741</v>
      </c>
      <c r="C211" s="2" t="s">
        <v>742</v>
      </c>
      <c r="D211" s="76">
        <v>1677</v>
      </c>
      <c r="E211" s="76">
        <f>[1]Sheet1!$I$1923</f>
        <v>0</v>
      </c>
      <c r="F211" s="76">
        <f>[1]Sheet1!$I$1923</f>
        <v>0</v>
      </c>
      <c r="G211" s="76">
        <f>[1]Sheet1!$I$1923</f>
        <v>0</v>
      </c>
      <c r="H211" s="76">
        <f>[1]Sheet1!$I$1923</f>
        <v>0</v>
      </c>
      <c r="I211" s="44">
        <f t="shared" si="6"/>
        <v>1677</v>
      </c>
      <c r="J211" s="36"/>
    </row>
    <row r="212" spans="1:10" x14ac:dyDescent="0.25">
      <c r="A212" s="1" t="s">
        <v>743</v>
      </c>
      <c r="B212" s="5" t="s">
        <v>744</v>
      </c>
      <c r="C212" s="2" t="s">
        <v>745</v>
      </c>
      <c r="D212" s="76">
        <v>1057</v>
      </c>
      <c r="E212" s="76">
        <f>[1]Sheet1!$I$1923</f>
        <v>0</v>
      </c>
      <c r="F212" s="76">
        <f>[1]Sheet1!$I$1923</f>
        <v>0</v>
      </c>
      <c r="G212" s="76">
        <f>[1]Sheet1!$I$1923</f>
        <v>0</v>
      </c>
      <c r="H212" s="76">
        <f>[1]Sheet1!$I$1923</f>
        <v>0</v>
      </c>
      <c r="I212" s="44">
        <f t="shared" si="6"/>
        <v>1057</v>
      </c>
      <c r="J212" s="36"/>
    </row>
    <row r="213" spans="1:10" x14ac:dyDescent="0.25">
      <c r="A213" s="1" t="s">
        <v>746</v>
      </c>
      <c r="B213" s="5" t="s">
        <v>747</v>
      </c>
      <c r="C213" s="2" t="s">
        <v>748</v>
      </c>
      <c r="D213" s="76">
        <v>2643</v>
      </c>
      <c r="E213" s="76">
        <f>[1]Sheet1!$I$1923</f>
        <v>0</v>
      </c>
      <c r="F213" s="76">
        <f>[1]Sheet1!$I$1923</f>
        <v>0</v>
      </c>
      <c r="G213" s="76">
        <f>[1]Sheet1!$I$1923</f>
        <v>0</v>
      </c>
      <c r="H213" s="76">
        <f>[1]Sheet1!$I$1923</f>
        <v>0</v>
      </c>
      <c r="I213" s="44">
        <f t="shared" si="6"/>
        <v>2643</v>
      </c>
      <c r="J213" s="36"/>
    </row>
    <row r="214" spans="1:10" x14ac:dyDescent="0.25">
      <c r="A214" s="1" t="s">
        <v>749</v>
      </c>
      <c r="B214" s="5" t="s">
        <v>750</v>
      </c>
      <c r="C214" s="2" t="s">
        <v>751</v>
      </c>
      <c r="D214" s="76">
        <v>1843</v>
      </c>
      <c r="E214" s="76">
        <f>[1]Sheet1!$I$1923</f>
        <v>0</v>
      </c>
      <c r="F214" s="76">
        <f>[1]Sheet1!$I$1923</f>
        <v>0</v>
      </c>
      <c r="G214" s="76">
        <f>[1]Sheet1!$I$1923</f>
        <v>0</v>
      </c>
      <c r="H214" s="76">
        <f>[1]Sheet1!$I$1923</f>
        <v>0</v>
      </c>
      <c r="I214" s="44">
        <f t="shared" si="6"/>
        <v>1843</v>
      </c>
      <c r="J214" s="36"/>
    </row>
    <row r="215" spans="1:10" x14ac:dyDescent="0.25">
      <c r="A215" s="1" t="s">
        <v>752</v>
      </c>
      <c r="B215" s="5" t="s">
        <v>753</v>
      </c>
      <c r="C215" s="2" t="s">
        <v>754</v>
      </c>
      <c r="D215" s="76">
        <v>1367</v>
      </c>
      <c r="E215" s="76">
        <f>[1]Sheet1!$I$1923</f>
        <v>0</v>
      </c>
      <c r="F215" s="76">
        <f>[1]Sheet1!$I$1923</f>
        <v>0</v>
      </c>
      <c r="G215" s="76">
        <f>[1]Sheet1!$I$1923</f>
        <v>0</v>
      </c>
      <c r="H215" s="76">
        <f>[1]Sheet1!$I$1923</f>
        <v>0</v>
      </c>
      <c r="I215" s="44">
        <f t="shared" si="6"/>
        <v>1367</v>
      </c>
      <c r="J215" s="36"/>
    </row>
    <row r="216" spans="1:10" x14ac:dyDescent="0.25">
      <c r="A216" s="1" t="s">
        <v>755</v>
      </c>
      <c r="B216" s="5" t="s">
        <v>756</v>
      </c>
      <c r="C216" s="2" t="s">
        <v>757</v>
      </c>
      <c r="D216" s="76">
        <v>1850</v>
      </c>
      <c r="E216" s="76">
        <f>[1]Sheet1!$I$1923</f>
        <v>0</v>
      </c>
      <c r="F216" s="76">
        <f>[1]Sheet1!$I$1923</f>
        <v>0</v>
      </c>
      <c r="G216" s="76">
        <f>[1]Sheet1!$I$1923</f>
        <v>0</v>
      </c>
      <c r="H216" s="76">
        <f>[1]Sheet1!$I$1923</f>
        <v>0</v>
      </c>
      <c r="I216" s="44">
        <f t="shared" si="6"/>
        <v>1850</v>
      </c>
      <c r="J216" s="36"/>
    </row>
    <row r="217" spans="1:10" x14ac:dyDescent="0.25">
      <c r="A217" s="1" t="s">
        <v>758</v>
      </c>
      <c r="B217" s="5" t="s">
        <v>759</v>
      </c>
      <c r="C217" s="2" t="s">
        <v>760</v>
      </c>
      <c r="D217" s="76">
        <v>2183</v>
      </c>
      <c r="E217" s="76">
        <f>[1]Sheet1!$I$1923</f>
        <v>0</v>
      </c>
      <c r="F217" s="76">
        <f>[1]Sheet1!$I$1923</f>
        <v>0</v>
      </c>
      <c r="G217" s="76">
        <f>[1]Sheet1!$I$1923</f>
        <v>0</v>
      </c>
      <c r="H217" s="76">
        <f>[1]Sheet1!$I$1923</f>
        <v>0</v>
      </c>
      <c r="I217" s="44">
        <f t="shared" si="6"/>
        <v>2183</v>
      </c>
      <c r="J217" s="36"/>
    </row>
    <row r="218" spans="1:10" x14ac:dyDescent="0.25">
      <c r="A218" s="1" t="s">
        <v>761</v>
      </c>
      <c r="B218" s="5" t="s">
        <v>762</v>
      </c>
      <c r="C218" s="2" t="s">
        <v>763</v>
      </c>
      <c r="D218" s="76">
        <v>1445</v>
      </c>
      <c r="E218" s="76">
        <f>[1]Sheet1!$I$1923</f>
        <v>0</v>
      </c>
      <c r="F218" s="76">
        <f>[1]Sheet1!$I$1923</f>
        <v>0</v>
      </c>
      <c r="G218" s="76">
        <f>[1]Sheet1!$I$1923</f>
        <v>0</v>
      </c>
      <c r="H218" s="76">
        <f>[1]Sheet1!$I$1923</f>
        <v>0</v>
      </c>
      <c r="I218" s="44">
        <f t="shared" si="6"/>
        <v>1445</v>
      </c>
      <c r="J218" s="36"/>
    </row>
    <row r="219" spans="1:10" x14ac:dyDescent="0.25">
      <c r="A219" s="1" t="s">
        <v>764</v>
      </c>
      <c r="B219" s="5" t="s">
        <v>765</v>
      </c>
      <c r="C219" s="2" t="s">
        <v>766</v>
      </c>
      <c r="D219" s="76">
        <v>8069</v>
      </c>
      <c r="E219" s="76">
        <f>[1]Sheet1!$I$1923</f>
        <v>0</v>
      </c>
      <c r="F219" s="76">
        <f>[1]Sheet1!$I$1923</f>
        <v>0</v>
      </c>
      <c r="G219" s="76">
        <f>[1]Sheet1!$I$1923</f>
        <v>0</v>
      </c>
      <c r="H219" s="76">
        <f>[1]Sheet1!$I$1923</f>
        <v>0</v>
      </c>
      <c r="I219" s="44">
        <f t="shared" si="6"/>
        <v>8069</v>
      </c>
      <c r="J219" s="36"/>
    </row>
    <row r="220" spans="1:10" x14ac:dyDescent="0.25">
      <c r="A220" s="1" t="s">
        <v>767</v>
      </c>
      <c r="B220" s="5" t="s">
        <v>768</v>
      </c>
      <c r="C220" s="2" t="s">
        <v>769</v>
      </c>
      <c r="D220" s="76">
        <v>1470</v>
      </c>
      <c r="E220" s="76">
        <f>[1]Sheet1!$I$1923</f>
        <v>0</v>
      </c>
      <c r="F220" s="76">
        <f>[1]Sheet1!$I$1923</f>
        <v>0</v>
      </c>
      <c r="G220" s="76">
        <f>[1]Sheet1!$I$1923</f>
        <v>0</v>
      </c>
      <c r="H220" s="76">
        <f>[1]Sheet1!$I$1923</f>
        <v>0</v>
      </c>
      <c r="I220" s="44">
        <f t="shared" si="6"/>
        <v>1470</v>
      </c>
      <c r="J220" s="36"/>
    </row>
    <row r="221" spans="1:10" x14ac:dyDescent="0.25">
      <c r="A221" s="1" t="s">
        <v>767</v>
      </c>
      <c r="B221" s="5" t="s">
        <v>770</v>
      </c>
      <c r="C221" s="2" t="s">
        <v>771</v>
      </c>
      <c r="D221" s="76">
        <v>1010</v>
      </c>
      <c r="E221" s="76">
        <f>[1]Sheet1!$I$1923</f>
        <v>0</v>
      </c>
      <c r="F221" s="76">
        <f>[1]Sheet1!$I$1923</f>
        <v>0</v>
      </c>
      <c r="G221" s="76">
        <f>[1]Sheet1!$I$1923</f>
        <v>0</v>
      </c>
      <c r="H221" s="76">
        <f>[1]Sheet1!$I$1923</f>
        <v>0</v>
      </c>
      <c r="I221" s="44">
        <f t="shared" si="6"/>
        <v>1010</v>
      </c>
      <c r="J221" s="36"/>
    </row>
    <row r="222" spans="1:10" x14ac:dyDescent="0.25">
      <c r="A222" s="1" t="s">
        <v>772</v>
      </c>
      <c r="B222" s="5" t="s">
        <v>773</v>
      </c>
      <c r="C222" s="2" t="s">
        <v>774</v>
      </c>
      <c r="D222" s="76">
        <v>783</v>
      </c>
      <c r="E222" s="76">
        <f>[1]Sheet1!$I$1923</f>
        <v>0</v>
      </c>
      <c r="F222" s="76">
        <f>[1]Sheet1!$I$1923</f>
        <v>0</v>
      </c>
      <c r="G222" s="76">
        <f>[1]Sheet1!$I$1923</f>
        <v>0</v>
      </c>
      <c r="H222" s="76">
        <f>[1]Sheet1!$I$1923</f>
        <v>0</v>
      </c>
      <c r="I222" s="44">
        <f t="shared" si="6"/>
        <v>783</v>
      </c>
      <c r="J222" s="36"/>
    </row>
    <row r="223" spans="1:10" x14ac:dyDescent="0.25">
      <c r="A223" s="1" t="s">
        <v>775</v>
      </c>
      <c r="B223" s="5" t="s">
        <v>776</v>
      </c>
      <c r="C223" s="2" t="s">
        <v>777</v>
      </c>
      <c r="D223" s="76">
        <v>4135</v>
      </c>
      <c r="E223" s="76">
        <f>[1]Sheet1!$I$1923</f>
        <v>0</v>
      </c>
      <c r="F223" s="76">
        <f>[1]Sheet1!$I$1923</f>
        <v>0</v>
      </c>
      <c r="G223" s="76">
        <f>[1]Sheet1!$I$1923</f>
        <v>0</v>
      </c>
      <c r="H223" s="76">
        <f>[1]Sheet1!$I$1923</f>
        <v>0</v>
      </c>
      <c r="I223" s="44">
        <f t="shared" si="6"/>
        <v>4135</v>
      </c>
      <c r="J223" s="36"/>
    </row>
    <row r="224" spans="1:10" x14ac:dyDescent="0.25">
      <c r="A224" s="1" t="s">
        <v>778</v>
      </c>
      <c r="B224" s="5" t="s">
        <v>779</v>
      </c>
      <c r="C224" s="2" t="s">
        <v>780</v>
      </c>
      <c r="D224" s="76">
        <v>3009</v>
      </c>
      <c r="E224" s="76">
        <f>[1]Sheet1!$I$1923</f>
        <v>0</v>
      </c>
      <c r="F224" s="76">
        <f>[1]Sheet1!$I$1923</f>
        <v>0</v>
      </c>
      <c r="G224" s="76">
        <f>[1]Sheet1!$I$1923</f>
        <v>0</v>
      </c>
      <c r="H224" s="76">
        <f>[1]Sheet1!$I$1923</f>
        <v>0</v>
      </c>
      <c r="I224" s="44">
        <f t="shared" si="6"/>
        <v>3009</v>
      </c>
      <c r="J224" s="36"/>
    </row>
    <row r="225" spans="1:10" x14ac:dyDescent="0.25">
      <c r="A225" s="1" t="s">
        <v>781</v>
      </c>
      <c r="B225" s="5" t="s">
        <v>782</v>
      </c>
      <c r="C225" s="2" t="s">
        <v>783</v>
      </c>
      <c r="D225" s="76">
        <v>1821</v>
      </c>
      <c r="E225" s="76">
        <f>[1]Sheet1!$I$1923</f>
        <v>0</v>
      </c>
      <c r="F225" s="76">
        <f>[1]Sheet1!$I$1923</f>
        <v>0</v>
      </c>
      <c r="G225" s="76">
        <f>[1]Sheet1!$I$1923</f>
        <v>0</v>
      </c>
      <c r="H225" s="76">
        <f>[1]Sheet1!$I$1923</f>
        <v>0</v>
      </c>
      <c r="I225" s="44">
        <f t="shared" ref="I225:I288" si="7">D225+E225+F225+G225-H225</f>
        <v>1821</v>
      </c>
      <c r="J225" s="36"/>
    </row>
    <row r="226" spans="1:10" x14ac:dyDescent="0.25">
      <c r="A226" s="1" t="s">
        <v>784</v>
      </c>
      <c r="B226" s="5" t="s">
        <v>785</v>
      </c>
      <c r="C226" s="2" t="s">
        <v>786</v>
      </c>
      <c r="D226" s="76">
        <v>5430</v>
      </c>
      <c r="E226" s="76">
        <f>[1]Sheet1!$I$1923</f>
        <v>0</v>
      </c>
      <c r="F226" s="76">
        <f>[1]Sheet1!$I$1923</f>
        <v>0</v>
      </c>
      <c r="G226" s="76">
        <f>[1]Sheet1!$I$1923</f>
        <v>0</v>
      </c>
      <c r="H226" s="76">
        <f>[1]Sheet1!$I$1923</f>
        <v>0</v>
      </c>
      <c r="I226" s="44">
        <f t="shared" si="7"/>
        <v>5430</v>
      </c>
      <c r="J226" s="36"/>
    </row>
    <row r="227" spans="1:10" x14ac:dyDescent="0.25">
      <c r="A227" s="1" t="s">
        <v>787</v>
      </c>
      <c r="B227" s="5" t="s">
        <v>788</v>
      </c>
      <c r="C227" s="2" t="s">
        <v>789</v>
      </c>
      <c r="D227" s="76">
        <v>2129</v>
      </c>
      <c r="E227" s="76">
        <f>[1]Sheet1!$I$1923</f>
        <v>0</v>
      </c>
      <c r="F227" s="76">
        <f>[1]Sheet1!$I$1923</f>
        <v>0</v>
      </c>
      <c r="G227" s="76">
        <f>[1]Sheet1!$I$1923</f>
        <v>0</v>
      </c>
      <c r="H227" s="76">
        <f>[1]Sheet1!$I$1923</f>
        <v>0</v>
      </c>
      <c r="I227" s="44">
        <f t="shared" si="7"/>
        <v>2129</v>
      </c>
      <c r="J227" s="36"/>
    </row>
    <row r="228" spans="1:10" x14ac:dyDescent="0.25">
      <c r="A228" s="1" t="s">
        <v>790</v>
      </c>
      <c r="B228" s="5" t="s">
        <v>791</v>
      </c>
      <c r="C228" s="2" t="s">
        <v>792</v>
      </c>
      <c r="D228" s="76">
        <v>1167</v>
      </c>
      <c r="E228" s="76">
        <f>[1]Sheet1!$I$1923</f>
        <v>0</v>
      </c>
      <c r="F228" s="76">
        <f>[1]Sheet1!$I$1923</f>
        <v>0</v>
      </c>
      <c r="G228" s="76">
        <f>[1]Sheet1!$I$1923</f>
        <v>0</v>
      </c>
      <c r="H228" s="76">
        <f>[1]Sheet1!$I$1923</f>
        <v>0</v>
      </c>
      <c r="I228" s="44">
        <f t="shared" si="7"/>
        <v>1167</v>
      </c>
      <c r="J228" s="36"/>
    </row>
    <row r="229" spans="1:10" x14ac:dyDescent="0.25">
      <c r="A229" s="1" t="s">
        <v>793</v>
      </c>
      <c r="B229" s="5" t="s">
        <v>794</v>
      </c>
      <c r="C229" s="2" t="s">
        <v>795</v>
      </c>
      <c r="D229" s="76">
        <v>1085</v>
      </c>
      <c r="E229" s="76">
        <f>[1]Sheet1!$I$1923</f>
        <v>0</v>
      </c>
      <c r="F229" s="76">
        <f>[1]Sheet1!$I$1923</f>
        <v>0</v>
      </c>
      <c r="G229" s="76">
        <f>[1]Sheet1!$I$1923</f>
        <v>0</v>
      </c>
      <c r="H229" s="76">
        <f>[1]Sheet1!$I$1923</f>
        <v>0</v>
      </c>
      <c r="I229" s="44">
        <f t="shared" si="7"/>
        <v>1085</v>
      </c>
      <c r="J229" s="36"/>
    </row>
    <row r="230" spans="1:10" x14ac:dyDescent="0.25">
      <c r="A230" s="1" t="s">
        <v>796</v>
      </c>
      <c r="B230" s="5" t="s">
        <v>797</v>
      </c>
      <c r="C230" s="2" t="s">
        <v>798</v>
      </c>
      <c r="D230" s="76">
        <v>1137</v>
      </c>
      <c r="E230" s="76">
        <f>[1]Sheet1!$I$1923</f>
        <v>0</v>
      </c>
      <c r="F230" s="76">
        <f>[1]Sheet1!$I$1923</f>
        <v>0</v>
      </c>
      <c r="G230" s="76">
        <f>[1]Sheet1!$I$1923</f>
        <v>0</v>
      </c>
      <c r="H230" s="76">
        <f>[1]Sheet1!$I$1923</f>
        <v>0</v>
      </c>
      <c r="I230" s="44">
        <f t="shared" si="7"/>
        <v>1137</v>
      </c>
      <c r="J230" s="36"/>
    </row>
    <row r="231" spans="1:10" x14ac:dyDescent="0.25">
      <c r="A231" s="1" t="s">
        <v>799</v>
      </c>
      <c r="B231" s="5" t="s">
        <v>800</v>
      </c>
      <c r="C231" s="2" t="s">
        <v>801</v>
      </c>
      <c r="D231" s="76">
        <v>1137</v>
      </c>
      <c r="E231" s="76">
        <f>[1]Sheet1!$I$1923</f>
        <v>0</v>
      </c>
      <c r="F231" s="76">
        <f>[1]Sheet1!$I$1923</f>
        <v>0</v>
      </c>
      <c r="G231" s="76">
        <f>[1]Sheet1!$I$1923</f>
        <v>0</v>
      </c>
      <c r="H231" s="76">
        <f>[1]Sheet1!$I$1923</f>
        <v>0</v>
      </c>
      <c r="I231" s="44">
        <f t="shared" si="7"/>
        <v>1137</v>
      </c>
      <c r="J231" s="36"/>
    </row>
    <row r="232" spans="1:10" x14ac:dyDescent="0.25">
      <c r="A232" s="1" t="s">
        <v>802</v>
      </c>
      <c r="B232" s="5" t="s">
        <v>803</v>
      </c>
      <c r="C232" s="2" t="s">
        <v>804</v>
      </c>
      <c r="D232" s="76">
        <v>714</v>
      </c>
      <c r="E232" s="76">
        <f>[1]Sheet1!$I$1923</f>
        <v>0</v>
      </c>
      <c r="F232" s="76">
        <f>[1]Sheet1!$I$1923</f>
        <v>0</v>
      </c>
      <c r="G232" s="76">
        <f>[1]Sheet1!$I$1923</f>
        <v>0</v>
      </c>
      <c r="H232" s="76">
        <f>[1]Sheet1!$I$1923</f>
        <v>0</v>
      </c>
      <c r="I232" s="44">
        <f t="shared" si="7"/>
        <v>714</v>
      </c>
      <c r="J232" s="36"/>
    </row>
    <row r="233" spans="1:10" x14ac:dyDescent="0.25">
      <c r="A233" s="1" t="s">
        <v>805</v>
      </c>
      <c r="B233" s="5" t="s">
        <v>806</v>
      </c>
      <c r="C233" s="2" t="s">
        <v>807</v>
      </c>
      <c r="D233" s="76">
        <v>2785</v>
      </c>
      <c r="E233" s="76">
        <f>[1]Sheet1!$I$1923</f>
        <v>0</v>
      </c>
      <c r="F233" s="76">
        <f>[1]Sheet1!$I$1923</f>
        <v>0</v>
      </c>
      <c r="G233" s="76">
        <f>[1]Sheet1!$I$1923</f>
        <v>0</v>
      </c>
      <c r="H233" s="76">
        <f>[1]Sheet1!$I$1923</f>
        <v>0</v>
      </c>
      <c r="I233" s="44">
        <f t="shared" si="7"/>
        <v>2785</v>
      </c>
      <c r="J233" s="36"/>
    </row>
    <row r="234" spans="1:10" x14ac:dyDescent="0.25">
      <c r="A234" s="1" t="s">
        <v>808</v>
      </c>
      <c r="B234" s="5" t="s">
        <v>809</v>
      </c>
      <c r="C234" s="2" t="s">
        <v>810</v>
      </c>
      <c r="D234" s="76">
        <v>2903</v>
      </c>
      <c r="E234" s="76">
        <f>[1]Sheet1!$I$1923</f>
        <v>0</v>
      </c>
      <c r="F234" s="76">
        <f>[1]Sheet1!$I$1923</f>
        <v>0</v>
      </c>
      <c r="G234" s="76">
        <f>[1]Sheet1!$I$1923</f>
        <v>0</v>
      </c>
      <c r="H234" s="76">
        <f>[1]Sheet1!$I$1923</f>
        <v>0</v>
      </c>
      <c r="I234" s="44">
        <f t="shared" si="7"/>
        <v>2903</v>
      </c>
      <c r="J234" s="36"/>
    </row>
    <row r="235" spans="1:10" x14ac:dyDescent="0.25">
      <c r="A235" s="1" t="s">
        <v>811</v>
      </c>
      <c r="B235" s="5" t="s">
        <v>812</v>
      </c>
      <c r="C235" s="2" t="s">
        <v>813</v>
      </c>
      <c r="D235" s="76">
        <v>1088</v>
      </c>
      <c r="E235" s="76">
        <f>[1]Sheet1!$I$1923</f>
        <v>0</v>
      </c>
      <c r="F235" s="76">
        <f>[1]Sheet1!$I$1923</f>
        <v>0</v>
      </c>
      <c r="G235" s="76">
        <f>[1]Sheet1!$I$1923</f>
        <v>0</v>
      </c>
      <c r="H235" s="76">
        <f>[1]Sheet1!$I$1923</f>
        <v>0</v>
      </c>
      <c r="I235" s="44">
        <f t="shared" si="7"/>
        <v>1088</v>
      </c>
      <c r="J235" s="36"/>
    </row>
    <row r="236" spans="1:10" x14ac:dyDescent="0.25">
      <c r="A236" s="1" t="s">
        <v>814</v>
      </c>
      <c r="B236" s="5" t="s">
        <v>815</v>
      </c>
      <c r="C236" s="2" t="s">
        <v>816</v>
      </c>
      <c r="D236" s="76">
        <v>1134</v>
      </c>
      <c r="E236" s="76">
        <f>[1]Sheet1!$I$1923</f>
        <v>0</v>
      </c>
      <c r="F236" s="76">
        <f>[1]Sheet1!$I$1923</f>
        <v>0</v>
      </c>
      <c r="G236" s="76">
        <f>[1]Sheet1!$I$1923</f>
        <v>0</v>
      </c>
      <c r="H236" s="76">
        <f>[1]Sheet1!$I$1923</f>
        <v>0</v>
      </c>
      <c r="I236" s="44">
        <f t="shared" si="7"/>
        <v>1134</v>
      </c>
      <c r="J236" s="36"/>
    </row>
    <row r="237" spans="1:10" x14ac:dyDescent="0.25">
      <c r="A237" s="1" t="s">
        <v>817</v>
      </c>
      <c r="B237" s="5" t="s">
        <v>818</v>
      </c>
      <c r="C237" s="2" t="s">
        <v>380</v>
      </c>
      <c r="D237" s="76">
        <v>1745</v>
      </c>
      <c r="E237" s="76">
        <f>[1]Sheet1!$I$1923</f>
        <v>0</v>
      </c>
      <c r="F237" s="76">
        <f>[1]Sheet1!$I$1923</f>
        <v>0</v>
      </c>
      <c r="G237" s="76">
        <f>[1]Sheet1!$I$1923</f>
        <v>0</v>
      </c>
      <c r="H237" s="76">
        <f>[1]Sheet1!$I$1923</f>
        <v>0</v>
      </c>
      <c r="I237" s="44">
        <f t="shared" si="7"/>
        <v>1745</v>
      </c>
      <c r="J237" s="36"/>
    </row>
    <row r="238" spans="1:10" x14ac:dyDescent="0.25">
      <c r="A238" s="1" t="s">
        <v>819</v>
      </c>
      <c r="B238" s="5" t="s">
        <v>820</v>
      </c>
      <c r="C238" s="2" t="s">
        <v>821</v>
      </c>
      <c r="D238" s="76">
        <v>1537</v>
      </c>
      <c r="E238" s="76">
        <f>[1]Sheet1!$I$1923</f>
        <v>0</v>
      </c>
      <c r="F238" s="76">
        <f>[1]Sheet1!$I$1923</f>
        <v>0</v>
      </c>
      <c r="G238" s="76">
        <f>[1]Sheet1!$I$1923</f>
        <v>0</v>
      </c>
      <c r="H238" s="76">
        <f>[1]Sheet1!$I$1923</f>
        <v>0</v>
      </c>
      <c r="I238" s="44">
        <f t="shared" si="7"/>
        <v>1537</v>
      </c>
      <c r="J238" s="36"/>
    </row>
    <row r="239" spans="1:10" x14ac:dyDescent="0.25">
      <c r="A239" s="1" t="s">
        <v>822</v>
      </c>
      <c r="B239" s="5" t="s">
        <v>823</v>
      </c>
      <c r="C239" s="2" t="s">
        <v>380</v>
      </c>
      <c r="D239" s="76">
        <v>731</v>
      </c>
      <c r="E239" s="76">
        <f>[1]Sheet1!$I$1923</f>
        <v>0</v>
      </c>
      <c r="F239" s="76">
        <f>[1]Sheet1!$I$1923</f>
        <v>0</v>
      </c>
      <c r="G239" s="76">
        <f>[1]Sheet1!$I$1923</f>
        <v>0</v>
      </c>
      <c r="H239" s="76">
        <f>[1]Sheet1!$I$1923</f>
        <v>0</v>
      </c>
      <c r="I239" s="44">
        <f t="shared" si="7"/>
        <v>731</v>
      </c>
      <c r="J239" s="36"/>
    </row>
    <row r="240" spans="1:10" x14ac:dyDescent="0.25">
      <c r="A240" s="1" t="s">
        <v>824</v>
      </c>
      <c r="B240" s="5" t="s">
        <v>825</v>
      </c>
      <c r="C240" s="2" t="s">
        <v>826</v>
      </c>
      <c r="D240" s="76">
        <v>3060</v>
      </c>
      <c r="E240" s="76">
        <f>[1]Sheet1!$I$1923</f>
        <v>0</v>
      </c>
      <c r="F240" s="76">
        <f>[1]Sheet1!$I$1923</f>
        <v>0</v>
      </c>
      <c r="G240" s="76">
        <f>[1]Sheet1!$I$1923</f>
        <v>0</v>
      </c>
      <c r="H240" s="76">
        <f>[1]Sheet1!$I$1923</f>
        <v>0</v>
      </c>
      <c r="I240" s="44">
        <f t="shared" si="7"/>
        <v>3060</v>
      </c>
      <c r="J240" s="36"/>
    </row>
    <row r="241" spans="1:10" x14ac:dyDescent="0.25">
      <c r="A241" s="1" t="s">
        <v>827</v>
      </c>
      <c r="B241" s="5" t="s">
        <v>828</v>
      </c>
      <c r="C241" s="2" t="s">
        <v>829</v>
      </c>
      <c r="D241" s="76">
        <v>625</v>
      </c>
      <c r="E241" s="76">
        <f>[1]Sheet1!$I$1923</f>
        <v>0</v>
      </c>
      <c r="F241" s="76">
        <f>[1]Sheet1!$I$1923</f>
        <v>0</v>
      </c>
      <c r="G241" s="76">
        <f>[1]Sheet1!$I$1923</f>
        <v>0</v>
      </c>
      <c r="H241" s="76">
        <f>[1]Sheet1!$I$1923</f>
        <v>0</v>
      </c>
      <c r="I241" s="44">
        <f t="shared" si="7"/>
        <v>625</v>
      </c>
      <c r="J241" s="36"/>
    </row>
    <row r="242" spans="1:10" x14ac:dyDescent="0.25">
      <c r="A242" s="1" t="s">
        <v>830</v>
      </c>
      <c r="B242" s="5" t="s">
        <v>831</v>
      </c>
      <c r="C242" s="2" t="s">
        <v>832</v>
      </c>
      <c r="D242" s="76">
        <v>1075</v>
      </c>
      <c r="E242" s="76">
        <f>[1]Sheet1!$I$1923</f>
        <v>0</v>
      </c>
      <c r="F242" s="76">
        <f>[1]Sheet1!$I$1923</f>
        <v>0</v>
      </c>
      <c r="G242" s="76">
        <f>[1]Sheet1!$I$1923</f>
        <v>0</v>
      </c>
      <c r="H242" s="76">
        <f>[1]Sheet1!$I$1923</f>
        <v>0</v>
      </c>
      <c r="I242" s="44">
        <f t="shared" si="7"/>
        <v>1075</v>
      </c>
      <c r="J242" s="36"/>
    </row>
    <row r="243" spans="1:10" x14ac:dyDescent="0.25">
      <c r="A243" s="1" t="s">
        <v>833</v>
      </c>
      <c r="B243" s="5" t="s">
        <v>834</v>
      </c>
      <c r="C243" s="2" t="s">
        <v>835</v>
      </c>
      <c r="D243" s="76">
        <v>786</v>
      </c>
      <c r="E243" s="76">
        <f>[1]Sheet1!$I$1923</f>
        <v>0</v>
      </c>
      <c r="F243" s="76">
        <f>[1]Sheet1!$I$1923</f>
        <v>0</v>
      </c>
      <c r="G243" s="76">
        <f>[1]Sheet1!$I$1923</f>
        <v>0</v>
      </c>
      <c r="H243" s="76">
        <f>[1]Sheet1!$I$1923</f>
        <v>0</v>
      </c>
      <c r="I243" s="44">
        <f t="shared" si="7"/>
        <v>786</v>
      </c>
      <c r="J243" s="36"/>
    </row>
    <row r="244" spans="1:10" x14ac:dyDescent="0.25">
      <c r="A244" s="1" t="s">
        <v>836</v>
      </c>
      <c r="B244" s="5" t="s">
        <v>837</v>
      </c>
      <c r="C244" s="2" t="s">
        <v>838</v>
      </c>
      <c r="D244" s="76">
        <v>835</v>
      </c>
      <c r="E244" s="76">
        <f>[1]Sheet1!$I$1923</f>
        <v>0</v>
      </c>
      <c r="F244" s="76">
        <f>[1]Sheet1!$I$1923</f>
        <v>0</v>
      </c>
      <c r="G244" s="76">
        <f>[1]Sheet1!$I$1923</f>
        <v>0</v>
      </c>
      <c r="H244" s="76">
        <f>[1]Sheet1!$I$1923</f>
        <v>0</v>
      </c>
      <c r="I244" s="44">
        <f t="shared" si="7"/>
        <v>835</v>
      </c>
      <c r="J244" s="36"/>
    </row>
    <row r="245" spans="1:10" x14ac:dyDescent="0.25">
      <c r="A245" s="1" t="s">
        <v>839</v>
      </c>
      <c r="B245" s="5" t="s">
        <v>840</v>
      </c>
      <c r="C245" s="2" t="s">
        <v>507</v>
      </c>
      <c r="D245" s="76">
        <v>4072</v>
      </c>
      <c r="E245" s="76">
        <f>[1]Sheet1!$I$1923</f>
        <v>0</v>
      </c>
      <c r="F245" s="76">
        <f>[1]Sheet1!$I$1923</f>
        <v>0</v>
      </c>
      <c r="G245" s="76">
        <f>[1]Sheet1!$I$1923</f>
        <v>0</v>
      </c>
      <c r="H245" s="76">
        <f>[1]Sheet1!$I$1923</f>
        <v>0</v>
      </c>
      <c r="I245" s="44">
        <f t="shared" si="7"/>
        <v>4072</v>
      </c>
      <c r="J245" s="36"/>
    </row>
    <row r="246" spans="1:10" x14ac:dyDescent="0.25">
      <c r="A246" s="1" t="s">
        <v>841</v>
      </c>
      <c r="B246" s="5" t="s">
        <v>842</v>
      </c>
      <c r="C246" s="2" t="s">
        <v>843</v>
      </c>
      <c r="D246" s="76">
        <v>1059</v>
      </c>
      <c r="E246" s="76">
        <f>[1]Sheet1!$I$1923</f>
        <v>0</v>
      </c>
      <c r="F246" s="76">
        <f>[1]Sheet1!$I$1923</f>
        <v>0</v>
      </c>
      <c r="G246" s="76">
        <f>[1]Sheet1!$I$1923</f>
        <v>0</v>
      </c>
      <c r="H246" s="76">
        <f>[1]Sheet1!$I$1923</f>
        <v>0</v>
      </c>
      <c r="I246" s="44">
        <f t="shared" si="7"/>
        <v>1059</v>
      </c>
      <c r="J246" s="36"/>
    </row>
    <row r="247" spans="1:10" x14ac:dyDescent="0.25">
      <c r="A247" s="1" t="s">
        <v>844</v>
      </c>
      <c r="B247" s="5" t="s">
        <v>845</v>
      </c>
      <c r="C247" s="2" t="s">
        <v>378</v>
      </c>
      <c r="D247" s="76">
        <v>725</v>
      </c>
      <c r="E247" s="76">
        <f>[1]Sheet1!$I$1923</f>
        <v>0</v>
      </c>
      <c r="F247" s="76">
        <f>[1]Sheet1!$I$1923</f>
        <v>0</v>
      </c>
      <c r="G247" s="76">
        <f>[1]Sheet1!$I$1923</f>
        <v>0</v>
      </c>
      <c r="H247" s="76">
        <f>[1]Sheet1!$I$1923</f>
        <v>0</v>
      </c>
      <c r="I247" s="44">
        <f t="shared" si="7"/>
        <v>725</v>
      </c>
      <c r="J247" s="36"/>
    </row>
    <row r="248" spans="1:10" x14ac:dyDescent="0.25">
      <c r="A248" s="1" t="s">
        <v>846</v>
      </c>
      <c r="B248" s="5" t="s">
        <v>847</v>
      </c>
      <c r="C248" s="2" t="s">
        <v>272</v>
      </c>
      <c r="D248" s="76">
        <v>3055</v>
      </c>
      <c r="E248" s="76">
        <f>[1]Sheet1!$I$1923</f>
        <v>0</v>
      </c>
      <c r="F248" s="76">
        <f>[1]Sheet1!$I$1923</f>
        <v>0</v>
      </c>
      <c r="G248" s="76">
        <f>[1]Sheet1!$I$1923</f>
        <v>0</v>
      </c>
      <c r="H248" s="76">
        <f>[1]Sheet1!$I$1923</f>
        <v>0</v>
      </c>
      <c r="I248" s="44">
        <f t="shared" si="7"/>
        <v>3055</v>
      </c>
      <c r="J248" s="36"/>
    </row>
    <row r="249" spans="1:10" x14ac:dyDescent="0.25">
      <c r="A249" s="1" t="s">
        <v>848</v>
      </c>
      <c r="B249" s="5" t="s">
        <v>849</v>
      </c>
      <c r="C249" s="2" t="s">
        <v>850</v>
      </c>
      <c r="D249" s="76">
        <v>1596</v>
      </c>
      <c r="E249" s="76">
        <f>[1]Sheet1!$I$1923</f>
        <v>0</v>
      </c>
      <c r="F249" s="76">
        <f>[1]Sheet1!$I$1923</f>
        <v>0</v>
      </c>
      <c r="G249" s="76">
        <f>[1]Sheet1!$I$1923</f>
        <v>0</v>
      </c>
      <c r="H249" s="76">
        <f>[1]Sheet1!$I$1923</f>
        <v>0</v>
      </c>
      <c r="I249" s="44">
        <f t="shared" si="7"/>
        <v>1596</v>
      </c>
      <c r="J249" s="36"/>
    </row>
    <row r="250" spans="1:10" x14ac:dyDescent="0.25">
      <c r="A250" s="1" t="s">
        <v>851</v>
      </c>
      <c r="B250" s="5" t="s">
        <v>852</v>
      </c>
      <c r="C250" s="2" t="s">
        <v>20</v>
      </c>
      <c r="D250" s="76">
        <v>6862</v>
      </c>
      <c r="E250" s="76">
        <f>[1]Sheet1!$I$1923</f>
        <v>0</v>
      </c>
      <c r="F250" s="76">
        <f>[1]Sheet1!$I$1923</f>
        <v>0</v>
      </c>
      <c r="G250" s="76">
        <f>[1]Sheet1!$I$1923</f>
        <v>0</v>
      </c>
      <c r="H250" s="76">
        <f>[1]Sheet1!$I$1923</f>
        <v>0</v>
      </c>
      <c r="I250" s="44">
        <f t="shared" si="7"/>
        <v>6862</v>
      </c>
      <c r="J250" s="36"/>
    </row>
    <row r="251" spans="1:10" x14ac:dyDescent="0.25">
      <c r="A251" s="1" t="s">
        <v>853</v>
      </c>
      <c r="B251" s="5" t="s">
        <v>854</v>
      </c>
      <c r="C251" s="2" t="s">
        <v>855</v>
      </c>
      <c r="D251" s="76">
        <v>2407</v>
      </c>
      <c r="E251" s="76">
        <f>[1]Sheet1!$I$1923</f>
        <v>0</v>
      </c>
      <c r="F251" s="76">
        <f>[1]Sheet1!$I$1923</f>
        <v>0</v>
      </c>
      <c r="G251" s="76">
        <f>[1]Sheet1!$I$1923</f>
        <v>0</v>
      </c>
      <c r="H251" s="76">
        <f>[1]Sheet1!$I$1923</f>
        <v>0</v>
      </c>
      <c r="I251" s="44">
        <f t="shared" si="7"/>
        <v>2407</v>
      </c>
      <c r="J251" s="36"/>
    </row>
    <row r="252" spans="1:10" x14ac:dyDescent="0.25">
      <c r="A252" s="86" t="s">
        <v>856</v>
      </c>
      <c r="B252" s="86" t="s">
        <v>857</v>
      </c>
      <c r="C252" s="73" t="s">
        <v>858</v>
      </c>
      <c r="D252" s="76">
        <v>1080</v>
      </c>
      <c r="E252" s="76">
        <f>[1]Sheet1!$I$1923</f>
        <v>0</v>
      </c>
      <c r="F252" s="76">
        <f>[1]Sheet1!$I$1923</f>
        <v>0</v>
      </c>
      <c r="G252" s="76">
        <f>[1]Sheet1!$I$1923</f>
        <v>0</v>
      </c>
      <c r="H252" s="76">
        <f>[1]Sheet1!$I$1923</f>
        <v>0</v>
      </c>
      <c r="I252" s="44">
        <f t="shared" si="7"/>
        <v>1080</v>
      </c>
      <c r="J252" s="77"/>
    </row>
    <row r="253" spans="1:10" x14ac:dyDescent="0.25">
      <c r="A253" s="1" t="s">
        <v>859</v>
      </c>
      <c r="B253" s="5" t="s">
        <v>860</v>
      </c>
      <c r="C253" s="2" t="s">
        <v>861</v>
      </c>
      <c r="D253" s="76">
        <v>789</v>
      </c>
      <c r="E253" s="76">
        <f>[1]Sheet1!$I$1923</f>
        <v>0</v>
      </c>
      <c r="F253" s="76">
        <f>[1]Sheet1!$I$1923</f>
        <v>0</v>
      </c>
      <c r="G253" s="76">
        <f>[1]Sheet1!$I$1923</f>
        <v>0</v>
      </c>
      <c r="H253" s="76">
        <f>[1]Sheet1!$I$1923</f>
        <v>0</v>
      </c>
      <c r="I253" s="44">
        <f t="shared" si="7"/>
        <v>789</v>
      </c>
      <c r="J253" s="36"/>
    </row>
    <row r="254" spans="1:10" x14ac:dyDescent="0.25">
      <c r="A254" s="1" t="s">
        <v>862</v>
      </c>
      <c r="B254" s="5" t="s">
        <v>863</v>
      </c>
      <c r="C254" s="2" t="s">
        <v>864</v>
      </c>
      <c r="D254" s="76">
        <v>1059</v>
      </c>
      <c r="E254" s="76">
        <f>[1]Sheet1!$I$1923</f>
        <v>0</v>
      </c>
      <c r="F254" s="76">
        <f>[1]Sheet1!$I$1923</f>
        <v>0</v>
      </c>
      <c r="G254" s="76">
        <f>[1]Sheet1!$I$1923</f>
        <v>0</v>
      </c>
      <c r="H254" s="76">
        <f>[1]Sheet1!$I$1923</f>
        <v>0</v>
      </c>
      <c r="I254" s="44">
        <f t="shared" si="7"/>
        <v>1059</v>
      </c>
      <c r="J254" s="36"/>
    </row>
    <row r="255" spans="1:10" x14ac:dyDescent="0.25">
      <c r="A255" s="1" t="s">
        <v>865</v>
      </c>
      <c r="B255" s="5" t="s">
        <v>866</v>
      </c>
      <c r="C255" s="2" t="s">
        <v>867</v>
      </c>
      <c r="D255" s="76">
        <v>4962</v>
      </c>
      <c r="E255" s="76">
        <f>[1]Sheet1!$I$1923</f>
        <v>0</v>
      </c>
      <c r="F255" s="76">
        <f>[1]Sheet1!$I$1923</f>
        <v>0</v>
      </c>
      <c r="G255" s="76">
        <f>[1]Sheet1!$I$1923</f>
        <v>0</v>
      </c>
      <c r="H255" s="76">
        <f>[1]Sheet1!$I$1923</f>
        <v>0</v>
      </c>
      <c r="I255" s="44">
        <f t="shared" si="7"/>
        <v>4962</v>
      </c>
      <c r="J255" s="36"/>
    </row>
    <row r="256" spans="1:10" x14ac:dyDescent="0.25">
      <c r="A256" s="1" t="s">
        <v>868</v>
      </c>
      <c r="B256" s="5" t="s">
        <v>869</v>
      </c>
      <c r="C256" s="2" t="s">
        <v>870</v>
      </c>
      <c r="D256" s="76">
        <v>1586</v>
      </c>
      <c r="E256" s="76">
        <f>[1]Sheet1!$I$1923</f>
        <v>0</v>
      </c>
      <c r="F256" s="76">
        <f>[1]Sheet1!$I$1923</f>
        <v>0</v>
      </c>
      <c r="G256" s="76">
        <f>[1]Sheet1!$I$1923</f>
        <v>0</v>
      </c>
      <c r="H256" s="76">
        <f>[1]Sheet1!$I$1923</f>
        <v>0</v>
      </c>
      <c r="I256" s="44">
        <f t="shared" si="7"/>
        <v>1586</v>
      </c>
      <c r="J256" s="36"/>
    </row>
    <row r="257" spans="1:10" x14ac:dyDescent="0.25">
      <c r="A257" s="1" t="s">
        <v>871</v>
      </c>
      <c r="B257" s="5" t="s">
        <v>872</v>
      </c>
      <c r="C257" s="2" t="s">
        <v>873</v>
      </c>
      <c r="D257" s="76">
        <v>5661</v>
      </c>
      <c r="E257" s="76">
        <f>[1]Sheet1!$I$1923</f>
        <v>0</v>
      </c>
      <c r="F257" s="76">
        <f>[1]Sheet1!$I$1923</f>
        <v>0</v>
      </c>
      <c r="G257" s="76">
        <f>[1]Sheet1!$I$1923</f>
        <v>0</v>
      </c>
      <c r="H257" s="76">
        <f>[1]Sheet1!$I$1923</f>
        <v>0</v>
      </c>
      <c r="I257" s="44">
        <f t="shared" si="7"/>
        <v>5661</v>
      </c>
      <c r="J257" s="36"/>
    </row>
    <row r="258" spans="1:10" x14ac:dyDescent="0.25">
      <c r="A258" s="1" t="s">
        <v>874</v>
      </c>
      <c r="B258" s="5" t="s">
        <v>875</v>
      </c>
      <c r="C258" s="2" t="s">
        <v>876</v>
      </c>
      <c r="D258" s="76">
        <v>630</v>
      </c>
      <c r="E258" s="76">
        <f>[1]Sheet1!$I$1923</f>
        <v>0</v>
      </c>
      <c r="F258" s="76">
        <f>[1]Sheet1!$I$1923</f>
        <v>0</v>
      </c>
      <c r="G258" s="76">
        <f>[1]Sheet1!$I$1923</f>
        <v>0</v>
      </c>
      <c r="H258" s="76">
        <f>[1]Sheet1!$I$1923</f>
        <v>0</v>
      </c>
      <c r="I258" s="44">
        <f t="shared" si="7"/>
        <v>630</v>
      </c>
      <c r="J258" s="36"/>
    </row>
    <row r="259" spans="1:10" x14ac:dyDescent="0.25">
      <c r="A259" s="1" t="s">
        <v>877</v>
      </c>
      <c r="B259" s="5" t="s">
        <v>878</v>
      </c>
      <c r="C259" s="2" t="s">
        <v>879</v>
      </c>
      <c r="D259" s="76">
        <v>1166</v>
      </c>
      <c r="E259" s="76">
        <f>[1]Sheet1!$I$1923</f>
        <v>0</v>
      </c>
      <c r="F259" s="76">
        <f>[1]Sheet1!$I$1923</f>
        <v>0</v>
      </c>
      <c r="G259" s="76">
        <f>[1]Sheet1!$I$1923</f>
        <v>0</v>
      </c>
      <c r="H259" s="76">
        <f>[1]Sheet1!$I$1923</f>
        <v>0</v>
      </c>
      <c r="I259" s="44">
        <f t="shared" si="7"/>
        <v>1166</v>
      </c>
      <c r="J259" s="36"/>
    </row>
    <row r="260" spans="1:10" x14ac:dyDescent="0.25">
      <c r="A260" s="1" t="s">
        <v>880</v>
      </c>
      <c r="B260" s="5" t="s">
        <v>881</v>
      </c>
      <c r="C260" s="2" t="s">
        <v>882</v>
      </c>
      <c r="D260" s="76">
        <v>3839</v>
      </c>
      <c r="E260" s="76">
        <f>[1]Sheet1!$I$1923</f>
        <v>0</v>
      </c>
      <c r="F260" s="76">
        <f>[1]Sheet1!$I$1923</f>
        <v>0</v>
      </c>
      <c r="G260" s="76">
        <f>[1]Sheet1!$I$1923</f>
        <v>0</v>
      </c>
      <c r="H260" s="76">
        <f>[1]Sheet1!$I$1923</f>
        <v>0</v>
      </c>
      <c r="I260" s="44">
        <f t="shared" si="7"/>
        <v>3839</v>
      </c>
      <c r="J260" s="36"/>
    </row>
    <row r="261" spans="1:10" x14ac:dyDescent="0.25">
      <c r="A261" s="1" t="s">
        <v>883</v>
      </c>
      <c r="B261" s="5" t="s">
        <v>884</v>
      </c>
      <c r="C261" s="2" t="s">
        <v>885</v>
      </c>
      <c r="D261" s="76">
        <v>2117</v>
      </c>
      <c r="E261" s="76">
        <f>[1]Sheet1!$I$1923</f>
        <v>0</v>
      </c>
      <c r="F261" s="76">
        <f>[1]Sheet1!$I$1923</f>
        <v>0</v>
      </c>
      <c r="G261" s="76">
        <f>[1]Sheet1!$I$1923</f>
        <v>0</v>
      </c>
      <c r="H261" s="76">
        <f>[1]Sheet1!$I$1923</f>
        <v>0</v>
      </c>
      <c r="I261" s="44">
        <f t="shared" si="7"/>
        <v>2117</v>
      </c>
      <c r="J261" s="36"/>
    </row>
    <row r="262" spans="1:10" x14ac:dyDescent="0.25">
      <c r="A262" s="1" t="s">
        <v>886</v>
      </c>
      <c r="B262" s="5" t="s">
        <v>887</v>
      </c>
      <c r="C262" s="2" t="s">
        <v>888</v>
      </c>
      <c r="D262" s="76">
        <v>4739</v>
      </c>
      <c r="E262" s="76">
        <f>[1]Sheet1!$I$1923</f>
        <v>0</v>
      </c>
      <c r="F262" s="76">
        <f>[1]Sheet1!$I$1923</f>
        <v>0</v>
      </c>
      <c r="G262" s="76">
        <f>[1]Sheet1!$I$1923</f>
        <v>0</v>
      </c>
      <c r="H262" s="76">
        <f>[1]Sheet1!$I$1923</f>
        <v>0</v>
      </c>
      <c r="I262" s="44">
        <f t="shared" si="7"/>
        <v>4739</v>
      </c>
      <c r="J262" s="36"/>
    </row>
    <row r="263" spans="1:10" x14ac:dyDescent="0.25">
      <c r="A263" s="1" t="s">
        <v>889</v>
      </c>
      <c r="B263" s="5" t="s">
        <v>890</v>
      </c>
      <c r="C263" s="2" t="s">
        <v>891</v>
      </c>
      <c r="D263" s="76">
        <v>1217</v>
      </c>
      <c r="E263" s="76">
        <f>[1]Sheet1!$I$1923</f>
        <v>0</v>
      </c>
      <c r="F263" s="76">
        <f>[1]Sheet1!$I$1923</f>
        <v>0</v>
      </c>
      <c r="G263" s="76">
        <f>[1]Sheet1!$I$1923</f>
        <v>0</v>
      </c>
      <c r="H263" s="76">
        <f>[1]Sheet1!$I$1923</f>
        <v>0</v>
      </c>
      <c r="I263" s="44">
        <f t="shared" si="7"/>
        <v>1217</v>
      </c>
      <c r="J263" s="36"/>
    </row>
    <row r="264" spans="1:10" x14ac:dyDescent="0.25">
      <c r="A264" s="1" t="s">
        <v>892</v>
      </c>
      <c r="B264" s="5" t="s">
        <v>893</v>
      </c>
      <c r="C264" s="2" t="s">
        <v>894</v>
      </c>
      <c r="D264" s="76">
        <v>797</v>
      </c>
      <c r="E264" s="76">
        <f>[1]Sheet1!$I$1923</f>
        <v>0</v>
      </c>
      <c r="F264" s="76">
        <f>[1]Sheet1!$I$1923</f>
        <v>0</v>
      </c>
      <c r="G264" s="76">
        <f>[1]Sheet1!$I$1923</f>
        <v>0</v>
      </c>
      <c r="H264" s="76">
        <f>[1]Sheet1!$I$1923</f>
        <v>0</v>
      </c>
      <c r="I264" s="44">
        <f t="shared" si="7"/>
        <v>797</v>
      </c>
      <c r="J264" s="36"/>
    </row>
    <row r="265" spans="1:10" x14ac:dyDescent="0.25">
      <c r="A265" s="1" t="s">
        <v>895</v>
      </c>
      <c r="B265" s="5" t="s">
        <v>896</v>
      </c>
      <c r="C265" s="2" t="s">
        <v>897</v>
      </c>
      <c r="D265" s="76">
        <v>1077</v>
      </c>
      <c r="E265" s="76">
        <f>[1]Sheet1!$I$1923</f>
        <v>0</v>
      </c>
      <c r="F265" s="76">
        <f>[1]Sheet1!$I$1923</f>
        <v>0</v>
      </c>
      <c r="G265" s="76">
        <f>[1]Sheet1!$I$1923</f>
        <v>0</v>
      </c>
      <c r="H265" s="76">
        <f>[1]Sheet1!$I$1923</f>
        <v>0</v>
      </c>
      <c r="I265" s="44">
        <f t="shared" si="7"/>
        <v>1077</v>
      </c>
      <c r="J265" s="36"/>
    </row>
    <row r="266" spans="1:10" x14ac:dyDescent="0.25">
      <c r="A266" s="1" t="s">
        <v>898</v>
      </c>
      <c r="B266" s="5" t="s">
        <v>899</v>
      </c>
      <c r="C266" s="2" t="s">
        <v>900</v>
      </c>
      <c r="D266" s="76">
        <v>1131</v>
      </c>
      <c r="E266" s="76">
        <f>[1]Sheet1!$I$1923</f>
        <v>0</v>
      </c>
      <c r="F266" s="76">
        <f>[1]Sheet1!$I$1923</f>
        <v>0</v>
      </c>
      <c r="G266" s="76">
        <f>[1]Sheet1!$I$1923</f>
        <v>0</v>
      </c>
      <c r="H266" s="76">
        <f>[1]Sheet1!$I$1923</f>
        <v>0</v>
      </c>
      <c r="I266" s="44">
        <f t="shared" si="7"/>
        <v>1131</v>
      </c>
      <c r="J266" s="36"/>
    </row>
    <row r="267" spans="1:10" x14ac:dyDescent="0.25">
      <c r="A267" s="1" t="s">
        <v>901</v>
      </c>
      <c r="B267" s="5" t="s">
        <v>902</v>
      </c>
      <c r="C267" s="2" t="s">
        <v>504</v>
      </c>
      <c r="D267" s="76">
        <v>1133</v>
      </c>
      <c r="E267" s="76">
        <f>[1]Sheet1!$I$1923</f>
        <v>0</v>
      </c>
      <c r="F267" s="76">
        <f>[1]Sheet1!$I$1923</f>
        <v>0</v>
      </c>
      <c r="G267" s="76">
        <f>[1]Sheet1!$I$1923</f>
        <v>0</v>
      </c>
      <c r="H267" s="76">
        <f>[1]Sheet1!$I$1923</f>
        <v>0</v>
      </c>
      <c r="I267" s="44">
        <f t="shared" si="7"/>
        <v>1133</v>
      </c>
      <c r="J267" s="36"/>
    </row>
    <row r="268" spans="1:10" x14ac:dyDescent="0.25">
      <c r="A268" s="1" t="s">
        <v>903</v>
      </c>
      <c r="B268" s="5" t="s">
        <v>904</v>
      </c>
      <c r="C268" s="2" t="s">
        <v>905</v>
      </c>
      <c r="D268" s="76">
        <v>627</v>
      </c>
      <c r="E268" s="76">
        <f>[1]Sheet1!$I$1923</f>
        <v>0</v>
      </c>
      <c r="F268" s="76">
        <f>[1]Sheet1!$I$1923</f>
        <v>0</v>
      </c>
      <c r="G268" s="76">
        <f>[1]Sheet1!$I$1923</f>
        <v>0</v>
      </c>
      <c r="H268" s="76">
        <f>[1]Sheet1!$I$1923</f>
        <v>0</v>
      </c>
      <c r="I268" s="44">
        <f t="shared" si="7"/>
        <v>627</v>
      </c>
      <c r="J268" s="36"/>
    </row>
    <row r="269" spans="1:10" x14ac:dyDescent="0.25">
      <c r="A269" s="1" t="s">
        <v>906</v>
      </c>
      <c r="B269" s="5" t="s">
        <v>907</v>
      </c>
      <c r="C269" s="2" t="s">
        <v>631</v>
      </c>
      <c r="D269" s="76">
        <v>2245</v>
      </c>
      <c r="E269" s="76">
        <f>[1]Sheet1!$I$1923</f>
        <v>0</v>
      </c>
      <c r="F269" s="76">
        <f>[1]Sheet1!$I$1923</f>
        <v>0</v>
      </c>
      <c r="G269" s="76">
        <f>[1]Sheet1!$I$1923</f>
        <v>0</v>
      </c>
      <c r="H269" s="76">
        <f>[1]Sheet1!$I$1923</f>
        <v>0</v>
      </c>
      <c r="I269" s="44">
        <f t="shared" si="7"/>
        <v>2245</v>
      </c>
      <c r="J269" s="36"/>
    </row>
    <row r="270" spans="1:10" x14ac:dyDescent="0.25">
      <c r="A270" s="1" t="s">
        <v>908</v>
      </c>
      <c r="B270" s="5" t="s">
        <v>909</v>
      </c>
      <c r="C270" s="2" t="s">
        <v>910</v>
      </c>
      <c r="D270" s="76">
        <v>795</v>
      </c>
      <c r="E270" s="76">
        <f>[1]Sheet1!$I$1923</f>
        <v>0</v>
      </c>
      <c r="F270" s="76">
        <f>[1]Sheet1!$I$1923</f>
        <v>0</v>
      </c>
      <c r="G270" s="76">
        <f>[1]Sheet1!$I$1923</f>
        <v>0</v>
      </c>
      <c r="H270" s="76">
        <f>[1]Sheet1!$I$1923</f>
        <v>0</v>
      </c>
      <c r="I270" s="44">
        <f t="shared" si="7"/>
        <v>795</v>
      </c>
      <c r="J270" s="36"/>
    </row>
    <row r="271" spans="1:10" x14ac:dyDescent="0.25">
      <c r="A271" s="1" t="s">
        <v>911</v>
      </c>
      <c r="B271" s="5" t="s">
        <v>912</v>
      </c>
      <c r="C271" s="2" t="s">
        <v>913</v>
      </c>
      <c r="D271" s="76">
        <v>4043</v>
      </c>
      <c r="E271" s="76">
        <f>[1]Sheet1!$I$1923</f>
        <v>0</v>
      </c>
      <c r="F271" s="76">
        <f>[1]Sheet1!$I$1923</f>
        <v>0</v>
      </c>
      <c r="G271" s="76">
        <f>[1]Sheet1!$I$1923</f>
        <v>0</v>
      </c>
      <c r="H271" s="76">
        <f>[1]Sheet1!$I$1923</f>
        <v>0</v>
      </c>
      <c r="I271" s="44">
        <f t="shared" si="7"/>
        <v>4043</v>
      </c>
      <c r="J271" s="36"/>
    </row>
    <row r="272" spans="1:10" x14ac:dyDescent="0.25">
      <c r="A272" s="1" t="s">
        <v>914</v>
      </c>
      <c r="B272" s="5" t="s">
        <v>915</v>
      </c>
      <c r="C272" s="2" t="s">
        <v>916</v>
      </c>
      <c r="D272" s="76">
        <v>3839</v>
      </c>
      <c r="E272" s="76">
        <f>[1]Sheet1!$I$1923</f>
        <v>0</v>
      </c>
      <c r="F272" s="76">
        <f>[1]Sheet1!$I$1923</f>
        <v>0</v>
      </c>
      <c r="G272" s="76">
        <f>[1]Sheet1!$I$1923</f>
        <v>0</v>
      </c>
      <c r="H272" s="76">
        <f>[1]Sheet1!$I$1923</f>
        <v>0</v>
      </c>
      <c r="I272" s="44">
        <f t="shared" si="7"/>
        <v>3839</v>
      </c>
      <c r="J272" s="36"/>
    </row>
    <row r="273" spans="1:10" x14ac:dyDescent="0.25">
      <c r="A273" s="1" t="s">
        <v>917</v>
      </c>
      <c r="B273" s="5" t="s">
        <v>918</v>
      </c>
      <c r="C273" s="2" t="s">
        <v>272</v>
      </c>
      <c r="D273" s="76">
        <v>1354</v>
      </c>
      <c r="E273" s="76">
        <f>[1]Sheet1!$I$1923</f>
        <v>0</v>
      </c>
      <c r="F273" s="76">
        <f>[1]Sheet1!$I$1923</f>
        <v>0</v>
      </c>
      <c r="G273" s="76">
        <f>[1]Sheet1!$I$1923</f>
        <v>0</v>
      </c>
      <c r="H273" s="76">
        <f>[1]Sheet1!$I$1923</f>
        <v>0</v>
      </c>
      <c r="I273" s="44">
        <f t="shared" si="7"/>
        <v>1354</v>
      </c>
      <c r="J273" s="36"/>
    </row>
    <row r="274" spans="1:10" x14ac:dyDescent="0.25">
      <c r="A274" s="1" t="s">
        <v>919</v>
      </c>
      <c r="B274" s="5" t="s">
        <v>920</v>
      </c>
      <c r="C274" s="2" t="s">
        <v>921</v>
      </c>
      <c r="D274" s="76">
        <v>3256</v>
      </c>
      <c r="E274" s="76">
        <f>[1]Sheet1!$I$1923</f>
        <v>0</v>
      </c>
      <c r="F274" s="76">
        <f>[1]Sheet1!$I$1923</f>
        <v>0</v>
      </c>
      <c r="G274" s="76">
        <f>[1]Sheet1!$I$1923</f>
        <v>0</v>
      </c>
      <c r="H274" s="76">
        <f>[1]Sheet1!$I$1923</f>
        <v>0</v>
      </c>
      <c r="I274" s="44">
        <f t="shared" si="7"/>
        <v>3256</v>
      </c>
      <c r="J274" s="36"/>
    </row>
    <row r="275" spans="1:10" x14ac:dyDescent="0.25">
      <c r="A275" s="1" t="s">
        <v>922</v>
      </c>
      <c r="B275" s="5" t="s">
        <v>923</v>
      </c>
      <c r="C275" s="2" t="s">
        <v>507</v>
      </c>
      <c r="D275" s="76">
        <v>6302</v>
      </c>
      <c r="E275" s="76">
        <f>[1]Sheet1!$I$1923</f>
        <v>0</v>
      </c>
      <c r="F275" s="76">
        <f>[1]Sheet1!$I$1923</f>
        <v>0</v>
      </c>
      <c r="G275" s="76">
        <f>[1]Sheet1!$I$1923</f>
        <v>0</v>
      </c>
      <c r="H275" s="76">
        <f>[1]Sheet1!$I$1923</f>
        <v>0</v>
      </c>
      <c r="I275" s="44">
        <f t="shared" si="7"/>
        <v>6302</v>
      </c>
      <c r="J275" s="36"/>
    </row>
    <row r="276" spans="1:10" x14ac:dyDescent="0.25">
      <c r="A276" s="1" t="s">
        <v>924</v>
      </c>
      <c r="B276" s="5" t="s">
        <v>925</v>
      </c>
      <c r="C276" s="2" t="s">
        <v>504</v>
      </c>
      <c r="D276" s="76">
        <v>734</v>
      </c>
      <c r="E276" s="76">
        <f>[1]Sheet1!$I$1923</f>
        <v>0</v>
      </c>
      <c r="F276" s="76">
        <f>[1]Sheet1!$I$1923</f>
        <v>0</v>
      </c>
      <c r="G276" s="76">
        <f>[1]Sheet1!$I$1923</f>
        <v>0</v>
      </c>
      <c r="H276" s="76">
        <f>[1]Sheet1!$I$1923</f>
        <v>0</v>
      </c>
      <c r="I276" s="44">
        <f t="shared" si="7"/>
        <v>734</v>
      </c>
      <c r="J276" s="36"/>
    </row>
    <row r="277" spans="1:10" x14ac:dyDescent="0.25">
      <c r="A277" s="1" t="s">
        <v>926</v>
      </c>
      <c r="B277" s="5" t="s">
        <v>927</v>
      </c>
      <c r="C277" s="2" t="s">
        <v>928</v>
      </c>
      <c r="D277" s="76">
        <v>928</v>
      </c>
      <c r="E277" s="76">
        <f>[1]Sheet1!$I$1923</f>
        <v>0</v>
      </c>
      <c r="F277" s="76">
        <f>[1]Sheet1!$I$1923</f>
        <v>0</v>
      </c>
      <c r="G277" s="76">
        <f>[1]Sheet1!$I$1923</f>
        <v>0</v>
      </c>
      <c r="H277" s="76">
        <f>[1]Sheet1!$I$1923</f>
        <v>0</v>
      </c>
      <c r="I277" s="44">
        <f t="shared" si="7"/>
        <v>928</v>
      </c>
      <c r="J277" s="36"/>
    </row>
    <row r="278" spans="1:10" x14ac:dyDescent="0.25">
      <c r="A278" s="1" t="s">
        <v>929</v>
      </c>
      <c r="B278" s="5" t="s">
        <v>930</v>
      </c>
      <c r="C278" s="2" t="s">
        <v>931</v>
      </c>
      <c r="D278" s="76">
        <v>1565</v>
      </c>
      <c r="E278" s="76">
        <f>[1]Sheet1!$I$1923</f>
        <v>0</v>
      </c>
      <c r="F278" s="76">
        <f>[1]Sheet1!$I$1923</f>
        <v>0</v>
      </c>
      <c r="G278" s="76">
        <f>[1]Sheet1!$I$1923</f>
        <v>0</v>
      </c>
      <c r="H278" s="76">
        <f>[1]Sheet1!$I$1923</f>
        <v>0</v>
      </c>
      <c r="I278" s="44">
        <f t="shared" si="7"/>
        <v>1565</v>
      </c>
      <c r="J278" s="36"/>
    </row>
    <row r="279" spans="1:10" x14ac:dyDescent="0.25">
      <c r="A279" s="1" t="s">
        <v>932</v>
      </c>
      <c r="B279" s="5" t="s">
        <v>933</v>
      </c>
      <c r="C279" s="2" t="s">
        <v>934</v>
      </c>
      <c r="D279" s="76">
        <v>732</v>
      </c>
      <c r="E279" s="76">
        <f>[1]Sheet1!$I$1923</f>
        <v>0</v>
      </c>
      <c r="F279" s="76">
        <f>[1]Sheet1!$I$1923</f>
        <v>0</v>
      </c>
      <c r="G279" s="76">
        <f>[1]Sheet1!$I$1923</f>
        <v>0</v>
      </c>
      <c r="H279" s="76">
        <f>[1]Sheet1!$I$1923</f>
        <v>0</v>
      </c>
      <c r="I279" s="44">
        <f t="shared" si="7"/>
        <v>732</v>
      </c>
      <c r="J279" s="36"/>
    </row>
    <row r="280" spans="1:10" x14ac:dyDescent="0.25">
      <c r="A280" s="1" t="s">
        <v>935</v>
      </c>
      <c r="B280" s="5" t="s">
        <v>936</v>
      </c>
      <c r="C280" s="2" t="s">
        <v>937</v>
      </c>
      <c r="D280" s="76">
        <v>804</v>
      </c>
      <c r="E280" s="76">
        <f>[1]Sheet1!$I$1923</f>
        <v>0</v>
      </c>
      <c r="F280" s="76">
        <f>[1]Sheet1!$I$1923</f>
        <v>0</v>
      </c>
      <c r="G280" s="76">
        <f>[1]Sheet1!$I$1923</f>
        <v>0</v>
      </c>
      <c r="H280" s="76">
        <f>[1]Sheet1!$I$1923</f>
        <v>0</v>
      </c>
      <c r="I280" s="44">
        <f t="shared" si="7"/>
        <v>804</v>
      </c>
      <c r="J280" s="36"/>
    </row>
    <row r="281" spans="1:10" x14ac:dyDescent="0.25">
      <c r="A281" s="1" t="s">
        <v>938</v>
      </c>
      <c r="B281" s="5" t="s">
        <v>939</v>
      </c>
      <c r="C281" s="2" t="s">
        <v>940</v>
      </c>
      <c r="D281" s="76">
        <v>928</v>
      </c>
      <c r="E281" s="76">
        <f>[1]Sheet1!$I$1923</f>
        <v>0</v>
      </c>
      <c r="F281" s="76">
        <f>[1]Sheet1!$I$1923</f>
        <v>0</v>
      </c>
      <c r="G281" s="76">
        <f>[1]Sheet1!$I$1923</f>
        <v>0</v>
      </c>
      <c r="H281" s="76">
        <f>[1]Sheet1!$I$1923</f>
        <v>0</v>
      </c>
      <c r="I281" s="44">
        <f t="shared" si="7"/>
        <v>928</v>
      </c>
      <c r="J281" s="36"/>
    </row>
    <row r="282" spans="1:10" x14ac:dyDescent="0.25">
      <c r="A282" s="1" t="s">
        <v>941</v>
      </c>
      <c r="B282" s="5" t="s">
        <v>942</v>
      </c>
      <c r="C282" s="2" t="s">
        <v>943</v>
      </c>
      <c r="D282" s="76">
        <v>2631</v>
      </c>
      <c r="E282" s="76">
        <f>[1]Sheet1!$I$1923</f>
        <v>0</v>
      </c>
      <c r="F282" s="76">
        <f>[1]Sheet1!$I$1923</f>
        <v>0</v>
      </c>
      <c r="G282" s="76">
        <f>[1]Sheet1!$I$1923</f>
        <v>0</v>
      </c>
      <c r="H282" s="76">
        <f>[1]Sheet1!$I$1923</f>
        <v>0</v>
      </c>
      <c r="I282" s="44">
        <f t="shared" si="7"/>
        <v>2631</v>
      </c>
      <c r="J282" s="36"/>
    </row>
    <row r="283" spans="1:10" x14ac:dyDescent="0.25">
      <c r="A283" s="1" t="s">
        <v>944</v>
      </c>
      <c r="B283" s="5" t="s">
        <v>945</v>
      </c>
      <c r="C283" s="2" t="s">
        <v>946</v>
      </c>
      <c r="D283" s="76">
        <v>1470</v>
      </c>
      <c r="E283" s="76">
        <f>[1]Sheet1!$I$1923</f>
        <v>0</v>
      </c>
      <c r="F283" s="76">
        <f>[1]Sheet1!$I$1923</f>
        <v>0</v>
      </c>
      <c r="G283" s="76">
        <f>[1]Sheet1!$I$1923</f>
        <v>0</v>
      </c>
      <c r="H283" s="76">
        <f>[1]Sheet1!$I$1923</f>
        <v>0</v>
      </c>
      <c r="I283" s="44">
        <f t="shared" si="7"/>
        <v>1470</v>
      </c>
      <c r="J283" s="36"/>
    </row>
    <row r="284" spans="1:10" x14ac:dyDescent="0.25">
      <c r="A284" s="1" t="s">
        <v>947</v>
      </c>
      <c r="B284" s="5" t="s">
        <v>948</v>
      </c>
      <c r="C284" s="2" t="s">
        <v>949</v>
      </c>
      <c r="D284" s="76">
        <v>1370</v>
      </c>
      <c r="E284" s="76">
        <f>[1]Sheet1!$I$1923</f>
        <v>0</v>
      </c>
      <c r="F284" s="76">
        <f>[1]Sheet1!$I$1923</f>
        <v>0</v>
      </c>
      <c r="G284" s="76">
        <f>[1]Sheet1!$I$1923</f>
        <v>0</v>
      </c>
      <c r="H284" s="76">
        <f>[1]Sheet1!$I$1923</f>
        <v>0</v>
      </c>
      <c r="I284" s="44">
        <f t="shared" si="7"/>
        <v>1370</v>
      </c>
      <c r="J284" s="36"/>
    </row>
    <row r="285" spans="1:10" x14ac:dyDescent="0.25">
      <c r="A285" s="1" t="s">
        <v>950</v>
      </c>
      <c r="B285" s="5" t="s">
        <v>951</v>
      </c>
      <c r="C285" s="2" t="s">
        <v>952</v>
      </c>
      <c r="D285" s="76">
        <v>865</v>
      </c>
      <c r="E285" s="76">
        <f>[1]Sheet1!$I$1923</f>
        <v>0</v>
      </c>
      <c r="F285" s="76">
        <f>[1]Sheet1!$I$1923</f>
        <v>0</v>
      </c>
      <c r="G285" s="76">
        <f>[1]Sheet1!$I$1923</f>
        <v>0</v>
      </c>
      <c r="H285" s="76">
        <f>[1]Sheet1!$I$1923</f>
        <v>0</v>
      </c>
      <c r="I285" s="44">
        <f t="shared" si="7"/>
        <v>865</v>
      </c>
      <c r="J285" s="36"/>
    </row>
    <row r="286" spans="1:10" x14ac:dyDescent="0.25">
      <c r="A286" s="1" t="s">
        <v>953</v>
      </c>
      <c r="B286" s="5" t="s">
        <v>954</v>
      </c>
      <c r="C286" s="2" t="s">
        <v>955</v>
      </c>
      <c r="D286" s="76">
        <v>3425</v>
      </c>
      <c r="E286" s="76">
        <f>[1]Sheet1!$I$1923</f>
        <v>0</v>
      </c>
      <c r="F286" s="76">
        <f>[1]Sheet1!$I$1923</f>
        <v>0</v>
      </c>
      <c r="G286" s="76">
        <f>[1]Sheet1!$I$1923</f>
        <v>0</v>
      </c>
      <c r="H286" s="76">
        <f>[1]Sheet1!$I$1923</f>
        <v>0</v>
      </c>
      <c r="I286" s="44">
        <f t="shared" si="7"/>
        <v>3425</v>
      </c>
      <c r="J286" s="36"/>
    </row>
    <row r="287" spans="1:10" x14ac:dyDescent="0.25">
      <c r="A287" s="1" t="s">
        <v>956</v>
      </c>
      <c r="B287" s="5" t="s">
        <v>957</v>
      </c>
      <c r="C287" s="2" t="s">
        <v>958</v>
      </c>
      <c r="D287" s="76">
        <v>1599</v>
      </c>
      <c r="E287" s="76">
        <f>[1]Sheet1!$I$1923</f>
        <v>0</v>
      </c>
      <c r="F287" s="76">
        <f>[1]Sheet1!$I$1923</f>
        <v>0</v>
      </c>
      <c r="G287" s="76">
        <f>[1]Sheet1!$I$1923</f>
        <v>0</v>
      </c>
      <c r="H287" s="76">
        <f>[1]Sheet1!$I$1923</f>
        <v>0</v>
      </c>
      <c r="I287" s="44">
        <f t="shared" si="7"/>
        <v>1599</v>
      </c>
      <c r="J287" s="36"/>
    </row>
    <row r="288" spans="1:10" x14ac:dyDescent="0.25">
      <c r="A288" s="1" t="s">
        <v>959</v>
      </c>
      <c r="B288" s="5" t="s">
        <v>960</v>
      </c>
      <c r="C288" s="2" t="s">
        <v>961</v>
      </c>
      <c r="D288" s="76">
        <v>1858</v>
      </c>
      <c r="E288" s="76">
        <f>[1]Sheet1!$I$1923</f>
        <v>0</v>
      </c>
      <c r="F288" s="76">
        <f>[1]Sheet1!$I$1923</f>
        <v>0</v>
      </c>
      <c r="G288" s="76">
        <f>[1]Sheet1!$I$1923</f>
        <v>0</v>
      </c>
      <c r="H288" s="76">
        <f>[1]Sheet1!$I$1923</f>
        <v>0</v>
      </c>
      <c r="I288" s="44">
        <f t="shared" si="7"/>
        <v>1858</v>
      </c>
      <c r="J288" s="36"/>
    </row>
    <row r="289" spans="1:10" x14ac:dyDescent="0.25">
      <c r="A289" s="1" t="s">
        <v>962</v>
      </c>
      <c r="B289" s="5" t="s">
        <v>963</v>
      </c>
      <c r="C289" s="2" t="s">
        <v>964</v>
      </c>
      <c r="D289" s="76">
        <v>621</v>
      </c>
      <c r="E289" s="76">
        <f>[1]Sheet1!$I$1923</f>
        <v>0</v>
      </c>
      <c r="F289" s="76">
        <f>[1]Sheet1!$I$1923</f>
        <v>0</v>
      </c>
      <c r="G289" s="76">
        <f>[1]Sheet1!$I$1923</f>
        <v>0</v>
      </c>
      <c r="H289" s="76">
        <f>[1]Sheet1!$I$1923</f>
        <v>0</v>
      </c>
      <c r="I289" s="44">
        <f t="shared" ref="I289:I352" si="8">D289+E289+F289+G289-H289</f>
        <v>621</v>
      </c>
      <c r="J289" s="36"/>
    </row>
    <row r="290" spans="1:10" x14ac:dyDescent="0.25">
      <c r="A290" s="1" t="s">
        <v>965</v>
      </c>
      <c r="B290" s="5" t="s">
        <v>966</v>
      </c>
      <c r="C290" s="2" t="s">
        <v>952</v>
      </c>
      <c r="D290" s="76">
        <v>777</v>
      </c>
      <c r="E290" s="76">
        <f>[1]Sheet1!$I$1923</f>
        <v>0</v>
      </c>
      <c r="F290" s="76">
        <f>[1]Sheet1!$I$1923</f>
        <v>0</v>
      </c>
      <c r="G290" s="76">
        <f>[1]Sheet1!$I$1923</f>
        <v>0</v>
      </c>
      <c r="H290" s="76">
        <f>[1]Sheet1!$I$1923</f>
        <v>0</v>
      </c>
      <c r="I290" s="44">
        <f t="shared" si="8"/>
        <v>777</v>
      </c>
      <c r="J290" s="36"/>
    </row>
    <row r="291" spans="1:10" x14ac:dyDescent="0.25">
      <c r="A291" s="1" t="s">
        <v>967</v>
      </c>
      <c r="B291" s="5" t="s">
        <v>968</v>
      </c>
      <c r="C291" s="2" t="s">
        <v>969</v>
      </c>
      <c r="D291" s="76">
        <v>856</v>
      </c>
      <c r="E291" s="76">
        <f>[1]Sheet1!$I$1923</f>
        <v>0</v>
      </c>
      <c r="F291" s="76">
        <f>[1]Sheet1!$I$1923</f>
        <v>0</v>
      </c>
      <c r="G291" s="76">
        <f>[1]Sheet1!$I$1923</f>
        <v>0</v>
      </c>
      <c r="H291" s="76">
        <f>[1]Sheet1!$I$1923</f>
        <v>0</v>
      </c>
      <c r="I291" s="44">
        <f t="shared" si="8"/>
        <v>856</v>
      </c>
      <c r="J291" s="36"/>
    </row>
    <row r="292" spans="1:10" x14ac:dyDescent="0.25">
      <c r="A292" s="1" t="s">
        <v>970</v>
      </c>
      <c r="B292" s="5" t="s">
        <v>971</v>
      </c>
      <c r="C292" s="2" t="s">
        <v>972</v>
      </c>
      <c r="D292" s="76">
        <v>1997</v>
      </c>
      <c r="E292" s="76">
        <f>[1]Sheet1!$I$1923</f>
        <v>0</v>
      </c>
      <c r="F292" s="76">
        <f>[1]Sheet1!$I$1923</f>
        <v>0</v>
      </c>
      <c r="G292" s="76">
        <f>[1]Sheet1!$I$1923</f>
        <v>0</v>
      </c>
      <c r="H292" s="76">
        <f>[1]Sheet1!$I$1923</f>
        <v>0</v>
      </c>
      <c r="I292" s="44">
        <f t="shared" si="8"/>
        <v>1997</v>
      </c>
      <c r="J292" s="36"/>
    </row>
    <row r="293" spans="1:10" x14ac:dyDescent="0.25">
      <c r="A293" s="1" t="s">
        <v>973</v>
      </c>
      <c r="B293" s="5" t="s">
        <v>974</v>
      </c>
      <c r="C293" s="2" t="s">
        <v>813</v>
      </c>
      <c r="D293" s="76">
        <v>921</v>
      </c>
      <c r="E293" s="76">
        <f>[1]Sheet1!$I$1923</f>
        <v>0</v>
      </c>
      <c r="F293" s="76">
        <f>[1]Sheet1!$I$1923</f>
        <v>0</v>
      </c>
      <c r="G293" s="76">
        <f>[1]Sheet1!$I$1923</f>
        <v>0</v>
      </c>
      <c r="H293" s="76">
        <f>[1]Sheet1!$I$1923</f>
        <v>0</v>
      </c>
      <c r="I293" s="44">
        <f t="shared" si="8"/>
        <v>921</v>
      </c>
      <c r="J293" s="36"/>
    </row>
    <row r="294" spans="1:10" x14ac:dyDescent="0.25">
      <c r="A294" s="1" t="s">
        <v>975</v>
      </c>
      <c r="B294" s="5" t="s">
        <v>976</v>
      </c>
      <c r="C294" s="2" t="s">
        <v>928</v>
      </c>
      <c r="D294" s="76">
        <v>3256</v>
      </c>
      <c r="E294" s="76">
        <f>[1]Sheet1!$I$1923</f>
        <v>0</v>
      </c>
      <c r="F294" s="76">
        <f>[1]Sheet1!$I$1923</f>
        <v>0</v>
      </c>
      <c r="G294" s="76">
        <f>[1]Sheet1!$I$1923</f>
        <v>0</v>
      </c>
      <c r="H294" s="76">
        <f>[1]Sheet1!$I$1923</f>
        <v>0</v>
      </c>
      <c r="I294" s="44">
        <f t="shared" si="8"/>
        <v>3256</v>
      </c>
      <c r="J294" s="36"/>
    </row>
    <row r="295" spans="1:10" x14ac:dyDescent="0.25">
      <c r="A295" s="1" t="s">
        <v>977</v>
      </c>
      <c r="B295" s="5" t="s">
        <v>978</v>
      </c>
      <c r="C295" s="2" t="s">
        <v>979</v>
      </c>
      <c r="D295" s="76">
        <v>3424</v>
      </c>
      <c r="E295" s="76">
        <f>[1]Sheet1!$I$1923</f>
        <v>0</v>
      </c>
      <c r="F295" s="76">
        <f>[1]Sheet1!$I$1923</f>
        <v>0</v>
      </c>
      <c r="G295" s="76">
        <f>[1]Sheet1!$I$1923</f>
        <v>0</v>
      </c>
      <c r="H295" s="76">
        <f>[1]Sheet1!$I$1923</f>
        <v>0</v>
      </c>
      <c r="I295" s="44">
        <f t="shared" si="8"/>
        <v>3424</v>
      </c>
      <c r="J295" s="36"/>
    </row>
    <row r="296" spans="1:10" x14ac:dyDescent="0.25">
      <c r="A296" s="1" t="s">
        <v>980</v>
      </c>
      <c r="B296" s="5" t="s">
        <v>981</v>
      </c>
      <c r="C296" s="2" t="s">
        <v>982</v>
      </c>
      <c r="D296" s="76">
        <v>3497</v>
      </c>
      <c r="E296" s="76">
        <f>[1]Sheet1!$I$1923</f>
        <v>0</v>
      </c>
      <c r="F296" s="76">
        <f>[1]Sheet1!$I$1923</f>
        <v>0</v>
      </c>
      <c r="G296" s="76">
        <f>[1]Sheet1!$I$1923</f>
        <v>0</v>
      </c>
      <c r="H296" s="76">
        <f>[1]Sheet1!$I$1923</f>
        <v>0</v>
      </c>
      <c r="I296" s="44">
        <f t="shared" si="8"/>
        <v>3497</v>
      </c>
      <c r="J296" s="36"/>
    </row>
    <row r="297" spans="1:10" x14ac:dyDescent="0.25">
      <c r="A297" s="1" t="s">
        <v>983</v>
      </c>
      <c r="B297" s="5" t="s">
        <v>984</v>
      </c>
      <c r="C297" s="2" t="s">
        <v>985</v>
      </c>
      <c r="D297" s="76">
        <v>4051</v>
      </c>
      <c r="E297" s="76">
        <f>[1]Sheet1!$I$1923</f>
        <v>0</v>
      </c>
      <c r="F297" s="76">
        <f>[1]Sheet1!$I$1923</f>
        <v>0</v>
      </c>
      <c r="G297" s="76">
        <f>[1]Sheet1!$I$1923</f>
        <v>0</v>
      </c>
      <c r="H297" s="76">
        <f>[1]Sheet1!$I$1923</f>
        <v>0</v>
      </c>
      <c r="I297" s="44">
        <f t="shared" si="8"/>
        <v>4051</v>
      </c>
      <c r="J297" s="36"/>
    </row>
    <row r="298" spans="1:10" x14ac:dyDescent="0.25">
      <c r="A298" s="1" t="s">
        <v>986</v>
      </c>
      <c r="B298" s="5" t="s">
        <v>987</v>
      </c>
      <c r="C298" s="2" t="s">
        <v>988</v>
      </c>
      <c r="D298" s="76">
        <v>1167</v>
      </c>
      <c r="E298" s="76">
        <f>[1]Sheet1!$I$1923</f>
        <v>0</v>
      </c>
      <c r="F298" s="76">
        <f>[1]Sheet1!$I$1923</f>
        <v>0</v>
      </c>
      <c r="G298" s="76">
        <f>[1]Sheet1!$I$1923</f>
        <v>0</v>
      </c>
      <c r="H298" s="76">
        <f>[1]Sheet1!$I$1923</f>
        <v>0</v>
      </c>
      <c r="I298" s="44">
        <f t="shared" si="8"/>
        <v>1167</v>
      </c>
      <c r="J298" s="36"/>
    </row>
    <row r="299" spans="1:10" x14ac:dyDescent="0.25">
      <c r="A299" s="1" t="s">
        <v>989</v>
      </c>
      <c r="B299" s="5" t="s">
        <v>990</v>
      </c>
      <c r="C299" s="2" t="s">
        <v>991</v>
      </c>
      <c r="D299" s="76">
        <v>3937</v>
      </c>
      <c r="E299" s="76">
        <f>[1]Sheet1!$I$1923</f>
        <v>0</v>
      </c>
      <c r="F299" s="76">
        <f>[1]Sheet1!$I$1923</f>
        <v>0</v>
      </c>
      <c r="G299" s="76">
        <f>[1]Sheet1!$I$1923</f>
        <v>0</v>
      </c>
      <c r="H299" s="76">
        <f>[1]Sheet1!$I$1923</f>
        <v>0</v>
      </c>
      <c r="I299" s="44">
        <f t="shared" si="8"/>
        <v>3937</v>
      </c>
      <c r="J299" s="36"/>
    </row>
    <row r="300" spans="1:10" x14ac:dyDescent="0.25">
      <c r="A300" s="1" t="s">
        <v>992</v>
      </c>
      <c r="B300" s="5" t="s">
        <v>993</v>
      </c>
      <c r="C300" s="2" t="s">
        <v>994</v>
      </c>
      <c r="D300" s="76">
        <v>1334</v>
      </c>
      <c r="E300" s="76">
        <f>[1]Sheet1!$I$1923</f>
        <v>0</v>
      </c>
      <c r="F300" s="76">
        <f>[1]Sheet1!$I$1923</f>
        <v>0</v>
      </c>
      <c r="G300" s="76">
        <f>[1]Sheet1!$I$1923</f>
        <v>0</v>
      </c>
      <c r="H300" s="76">
        <f>[1]Sheet1!$I$1923</f>
        <v>0</v>
      </c>
      <c r="I300" s="44">
        <f t="shared" si="8"/>
        <v>1334</v>
      </c>
      <c r="J300" s="36"/>
    </row>
    <row r="301" spans="1:10" x14ac:dyDescent="0.25">
      <c r="A301" s="1" t="s">
        <v>995</v>
      </c>
      <c r="B301" s="5" t="s">
        <v>996</v>
      </c>
      <c r="C301" s="2" t="s">
        <v>997</v>
      </c>
      <c r="D301" s="76">
        <v>776</v>
      </c>
      <c r="E301" s="76">
        <f>[1]Sheet1!$I$1923</f>
        <v>0</v>
      </c>
      <c r="F301" s="76">
        <f>[1]Sheet1!$I$1923</f>
        <v>0</v>
      </c>
      <c r="G301" s="76">
        <f>[1]Sheet1!$I$1923</f>
        <v>0</v>
      </c>
      <c r="H301" s="76">
        <f>[1]Sheet1!$I$1923</f>
        <v>0</v>
      </c>
      <c r="I301" s="44">
        <f t="shared" si="8"/>
        <v>776</v>
      </c>
      <c r="J301" s="36"/>
    </row>
    <row r="302" spans="1:10" x14ac:dyDescent="0.25">
      <c r="A302" s="1" t="s">
        <v>998</v>
      </c>
      <c r="B302" s="5" t="s">
        <v>999</v>
      </c>
      <c r="C302" s="2" t="s">
        <v>1000</v>
      </c>
      <c r="D302" s="76">
        <v>2185</v>
      </c>
      <c r="E302" s="76">
        <f>[1]Sheet1!$I$1923</f>
        <v>0</v>
      </c>
      <c r="F302" s="76">
        <f>[1]Sheet1!$I$1923</f>
        <v>0</v>
      </c>
      <c r="G302" s="76">
        <f>[1]Sheet1!$I$1923</f>
        <v>0</v>
      </c>
      <c r="H302" s="76">
        <f>[1]Sheet1!$I$1923</f>
        <v>0</v>
      </c>
      <c r="I302" s="44">
        <f t="shared" si="8"/>
        <v>2185</v>
      </c>
      <c r="J302" s="36"/>
    </row>
    <row r="303" spans="1:10" x14ac:dyDescent="0.25">
      <c r="A303" s="1" t="s">
        <v>1001</v>
      </c>
      <c r="B303" s="5" t="s">
        <v>1002</v>
      </c>
      <c r="C303" s="2" t="s">
        <v>1003</v>
      </c>
      <c r="D303" s="76">
        <v>789</v>
      </c>
      <c r="E303" s="76">
        <f>[1]Sheet1!$I$1923</f>
        <v>0</v>
      </c>
      <c r="F303" s="76">
        <f>[1]Sheet1!$I$1923</f>
        <v>0</v>
      </c>
      <c r="G303" s="76">
        <f>[1]Sheet1!$I$1923</f>
        <v>0</v>
      </c>
      <c r="H303" s="76">
        <f>[1]Sheet1!$I$1923</f>
        <v>0</v>
      </c>
      <c r="I303" s="44">
        <f t="shared" si="8"/>
        <v>789</v>
      </c>
      <c r="J303" s="36"/>
    </row>
    <row r="304" spans="1:10" x14ac:dyDescent="0.25">
      <c r="A304" s="1" t="s">
        <v>1004</v>
      </c>
      <c r="B304" s="5" t="s">
        <v>1005</v>
      </c>
      <c r="C304" s="2" t="s">
        <v>1006</v>
      </c>
      <c r="D304" s="76">
        <v>1075</v>
      </c>
      <c r="E304" s="76">
        <f>[1]Sheet1!$I$1923</f>
        <v>0</v>
      </c>
      <c r="F304" s="76">
        <f>[1]Sheet1!$I$1923</f>
        <v>0</v>
      </c>
      <c r="G304" s="76">
        <f>[1]Sheet1!$I$1923</f>
        <v>0</v>
      </c>
      <c r="H304" s="76">
        <f>[1]Sheet1!$I$1923</f>
        <v>0</v>
      </c>
      <c r="I304" s="44">
        <f t="shared" si="8"/>
        <v>1075</v>
      </c>
      <c r="J304" s="36"/>
    </row>
    <row r="305" spans="1:10" x14ac:dyDescent="0.25">
      <c r="A305" s="1" t="s">
        <v>1007</v>
      </c>
      <c r="B305" s="5" t="s">
        <v>1008</v>
      </c>
      <c r="C305" s="2" t="s">
        <v>1009</v>
      </c>
      <c r="D305" s="76">
        <v>2424</v>
      </c>
      <c r="E305" s="76">
        <f>[1]Sheet1!$I$1923</f>
        <v>0</v>
      </c>
      <c r="F305" s="76">
        <f>[1]Sheet1!$I$1923</f>
        <v>0</v>
      </c>
      <c r="G305" s="76">
        <f>[1]Sheet1!$I$1923</f>
        <v>0</v>
      </c>
      <c r="H305" s="76">
        <f>[1]Sheet1!$I$1923</f>
        <v>0</v>
      </c>
      <c r="I305" s="44">
        <f t="shared" si="8"/>
        <v>2424</v>
      </c>
      <c r="J305" s="36"/>
    </row>
    <row r="306" spans="1:10" x14ac:dyDescent="0.25">
      <c r="A306" s="1" t="s">
        <v>1010</v>
      </c>
      <c r="B306" s="5" t="s">
        <v>1011</v>
      </c>
      <c r="C306" s="2" t="s">
        <v>1012</v>
      </c>
      <c r="D306" s="76">
        <v>1003</v>
      </c>
      <c r="E306" s="76">
        <f>[1]Sheet1!$I$1923</f>
        <v>0</v>
      </c>
      <c r="F306" s="76">
        <f>[1]Sheet1!$I$1923</f>
        <v>0</v>
      </c>
      <c r="G306" s="76">
        <f>[1]Sheet1!$I$1923</f>
        <v>0</v>
      </c>
      <c r="H306" s="76">
        <f>[1]Sheet1!$I$1923</f>
        <v>0</v>
      </c>
      <c r="I306" s="44">
        <f t="shared" si="8"/>
        <v>1003</v>
      </c>
      <c r="J306" s="36"/>
    </row>
    <row r="307" spans="1:10" x14ac:dyDescent="0.25">
      <c r="A307" s="1" t="s">
        <v>1013</v>
      </c>
      <c r="B307" s="5" t="s">
        <v>1014</v>
      </c>
      <c r="C307" s="2" t="s">
        <v>1015</v>
      </c>
      <c r="D307" s="76">
        <v>2843</v>
      </c>
      <c r="E307" s="76">
        <f>[1]Sheet1!$I$1923</f>
        <v>0</v>
      </c>
      <c r="F307" s="76">
        <f>[1]Sheet1!$I$1923</f>
        <v>0</v>
      </c>
      <c r="G307" s="76">
        <f>[1]Sheet1!$I$1923</f>
        <v>0</v>
      </c>
      <c r="H307" s="76">
        <f>[1]Sheet1!$I$1923</f>
        <v>0</v>
      </c>
      <c r="I307" s="44">
        <f t="shared" si="8"/>
        <v>2843</v>
      </c>
      <c r="J307" s="36"/>
    </row>
    <row r="308" spans="1:10" x14ac:dyDescent="0.25">
      <c r="A308" s="1" t="s">
        <v>1016</v>
      </c>
      <c r="B308" s="5" t="s">
        <v>1017</v>
      </c>
      <c r="C308" s="2" t="s">
        <v>1018</v>
      </c>
      <c r="D308" s="76">
        <v>4080</v>
      </c>
      <c r="E308" s="76">
        <f>[1]Sheet1!$I$1923</f>
        <v>0</v>
      </c>
      <c r="F308" s="76">
        <f>[1]Sheet1!$I$1923</f>
        <v>0</v>
      </c>
      <c r="G308" s="76">
        <f>[1]Sheet1!$I$1923</f>
        <v>0</v>
      </c>
      <c r="H308" s="76">
        <f>[1]Sheet1!$I$1923</f>
        <v>0</v>
      </c>
      <c r="I308" s="44">
        <f t="shared" si="8"/>
        <v>4080</v>
      </c>
      <c r="J308" s="36"/>
    </row>
    <row r="309" spans="1:10" x14ac:dyDescent="0.25">
      <c r="A309" s="1" t="s">
        <v>1019</v>
      </c>
      <c r="B309" s="5" t="s">
        <v>1020</v>
      </c>
      <c r="C309" s="2" t="s">
        <v>1021</v>
      </c>
      <c r="D309" s="76">
        <v>3050</v>
      </c>
      <c r="E309" s="76">
        <f>[1]Sheet1!$I$1923</f>
        <v>0</v>
      </c>
      <c r="F309" s="76">
        <f>[1]Sheet1!$I$1923</f>
        <v>0</v>
      </c>
      <c r="G309" s="76">
        <f>[1]Sheet1!$I$1923</f>
        <v>0</v>
      </c>
      <c r="H309" s="76">
        <f>[1]Sheet1!$I$1923</f>
        <v>0</v>
      </c>
      <c r="I309" s="44">
        <f t="shared" si="8"/>
        <v>3050</v>
      </c>
      <c r="J309" s="36"/>
    </row>
    <row r="310" spans="1:10" x14ac:dyDescent="0.25">
      <c r="A310" s="1" t="s">
        <v>1022</v>
      </c>
      <c r="B310" s="5" t="s">
        <v>1023</v>
      </c>
      <c r="C310" s="2" t="s">
        <v>1024</v>
      </c>
      <c r="D310" s="76">
        <v>1361</v>
      </c>
      <c r="E310" s="76">
        <f>[1]Sheet1!$I$1923</f>
        <v>0</v>
      </c>
      <c r="F310" s="76">
        <f>[1]Sheet1!$I$1923</f>
        <v>0</v>
      </c>
      <c r="G310" s="76">
        <f>[1]Sheet1!$I$1923</f>
        <v>0</v>
      </c>
      <c r="H310" s="76">
        <f>[1]Sheet1!$I$1923</f>
        <v>0</v>
      </c>
      <c r="I310" s="44">
        <f t="shared" si="8"/>
        <v>1361</v>
      </c>
      <c r="J310" s="36"/>
    </row>
    <row r="311" spans="1:10" x14ac:dyDescent="0.25">
      <c r="A311" s="1" t="s">
        <v>1025</v>
      </c>
      <c r="B311" s="5" t="s">
        <v>1026</v>
      </c>
      <c r="C311" s="2" t="s">
        <v>870</v>
      </c>
      <c r="D311" s="76">
        <v>459</v>
      </c>
      <c r="E311" s="76">
        <f>[1]Sheet1!$I$1923</f>
        <v>0</v>
      </c>
      <c r="F311" s="76">
        <f>[1]Sheet1!$I$1923</f>
        <v>0</v>
      </c>
      <c r="G311" s="76">
        <f>[1]Sheet1!$I$1923</f>
        <v>0</v>
      </c>
      <c r="H311" s="76">
        <f>[1]Sheet1!$I$1923</f>
        <v>0</v>
      </c>
      <c r="I311" s="44">
        <f t="shared" si="8"/>
        <v>459</v>
      </c>
      <c r="J311" s="36"/>
    </row>
    <row r="312" spans="1:10" x14ac:dyDescent="0.25">
      <c r="A312" s="1" t="s">
        <v>1027</v>
      </c>
      <c r="B312" s="5" t="s">
        <v>1028</v>
      </c>
      <c r="C312" s="2" t="s">
        <v>1029</v>
      </c>
      <c r="D312" s="76">
        <v>4806</v>
      </c>
      <c r="E312" s="76">
        <f>[1]Sheet1!$I$1923</f>
        <v>0</v>
      </c>
      <c r="F312" s="76">
        <f>[1]Sheet1!$I$1923</f>
        <v>0</v>
      </c>
      <c r="G312" s="76">
        <f>[1]Sheet1!$I$1923</f>
        <v>0</v>
      </c>
      <c r="H312" s="76">
        <f>[1]Sheet1!$I$1923</f>
        <v>0</v>
      </c>
      <c r="I312" s="44">
        <f t="shared" si="8"/>
        <v>4806</v>
      </c>
      <c r="J312" s="36"/>
    </row>
    <row r="313" spans="1:10" x14ac:dyDescent="0.25">
      <c r="A313" s="1" t="s">
        <v>1030</v>
      </c>
      <c r="B313" s="5" t="s">
        <v>1031</v>
      </c>
      <c r="C313" s="2" t="s">
        <v>1032</v>
      </c>
      <c r="D313" s="76">
        <v>2250</v>
      </c>
      <c r="E313" s="76">
        <f>[1]Sheet1!$I$1923</f>
        <v>0</v>
      </c>
      <c r="F313" s="76">
        <f>[1]Sheet1!$I$1923</f>
        <v>0</v>
      </c>
      <c r="G313" s="76">
        <f>[1]Sheet1!$I$1923</f>
        <v>0</v>
      </c>
      <c r="H313" s="76">
        <f>[1]Sheet1!$I$1923</f>
        <v>0</v>
      </c>
      <c r="I313" s="44">
        <f t="shared" si="8"/>
        <v>2250</v>
      </c>
      <c r="J313" s="36"/>
    </row>
    <row r="314" spans="1:10" x14ac:dyDescent="0.25">
      <c r="A314" s="1" t="s">
        <v>1033</v>
      </c>
      <c r="B314" s="5" t="s">
        <v>1034</v>
      </c>
      <c r="C314" s="2" t="s">
        <v>1035</v>
      </c>
      <c r="D314" s="76">
        <v>6625</v>
      </c>
      <c r="E314" s="76">
        <f>[1]Sheet1!$I$1923</f>
        <v>0</v>
      </c>
      <c r="F314" s="76">
        <f>[1]Sheet1!$I$1923</f>
        <v>0</v>
      </c>
      <c r="G314" s="76">
        <f>[1]Sheet1!$I$1923</f>
        <v>0</v>
      </c>
      <c r="H314" s="76">
        <f>[1]Sheet1!$I$1923</f>
        <v>0</v>
      </c>
      <c r="I314" s="44">
        <f t="shared" si="8"/>
        <v>6625</v>
      </c>
      <c r="J314" s="36"/>
    </row>
    <row r="315" spans="1:10" x14ac:dyDescent="0.25">
      <c r="A315" s="1" t="s">
        <v>1036</v>
      </c>
      <c r="B315" s="5" t="s">
        <v>1037</v>
      </c>
      <c r="C315" s="2" t="s">
        <v>1038</v>
      </c>
      <c r="D315" s="76">
        <v>1017</v>
      </c>
      <c r="E315" s="76">
        <f>[1]Sheet1!$I$1923</f>
        <v>0</v>
      </c>
      <c r="F315" s="76">
        <f>[1]Sheet1!$I$1923</f>
        <v>0</v>
      </c>
      <c r="G315" s="76">
        <f>[1]Sheet1!$I$1923</f>
        <v>0</v>
      </c>
      <c r="H315" s="76">
        <f>[1]Sheet1!$I$1923</f>
        <v>0</v>
      </c>
      <c r="I315" s="44">
        <f t="shared" si="8"/>
        <v>1017</v>
      </c>
      <c r="J315" s="36"/>
    </row>
    <row r="316" spans="1:10" x14ac:dyDescent="0.25">
      <c r="A316" s="1" t="s">
        <v>1039</v>
      </c>
      <c r="B316" s="5" t="s">
        <v>1040</v>
      </c>
      <c r="C316" s="2" t="s">
        <v>985</v>
      </c>
      <c r="D316" s="76">
        <v>6859</v>
      </c>
      <c r="E316" s="76">
        <f>[1]Sheet1!$I$1923</f>
        <v>0</v>
      </c>
      <c r="F316" s="76">
        <f>[1]Sheet1!$I$1923</f>
        <v>0</v>
      </c>
      <c r="G316" s="76">
        <f>[1]Sheet1!$I$1923</f>
        <v>0</v>
      </c>
      <c r="H316" s="76">
        <f>[1]Sheet1!$I$1923</f>
        <v>0</v>
      </c>
      <c r="I316" s="44">
        <f t="shared" si="8"/>
        <v>6859</v>
      </c>
      <c r="J316" s="36"/>
    </row>
    <row r="317" spans="1:10" x14ac:dyDescent="0.25">
      <c r="A317" s="1" t="s">
        <v>1041</v>
      </c>
      <c r="B317" s="5" t="s">
        <v>1042</v>
      </c>
      <c r="C317" s="2" t="s">
        <v>1043</v>
      </c>
      <c r="D317" s="76">
        <v>562</v>
      </c>
      <c r="E317" s="76">
        <f>[1]Sheet1!$I$1923</f>
        <v>0</v>
      </c>
      <c r="F317" s="76">
        <f>[1]Sheet1!$I$1923</f>
        <v>0</v>
      </c>
      <c r="G317" s="76">
        <f>[1]Sheet1!$I$1923</f>
        <v>0</v>
      </c>
      <c r="H317" s="76">
        <f>[1]Sheet1!$I$1923</f>
        <v>0</v>
      </c>
      <c r="I317" s="44">
        <f t="shared" si="8"/>
        <v>562</v>
      </c>
      <c r="J317" s="36"/>
    </row>
    <row r="318" spans="1:10" x14ac:dyDescent="0.25">
      <c r="A318" s="1" t="s">
        <v>1044</v>
      </c>
      <c r="B318" s="5" t="s">
        <v>1045</v>
      </c>
      <c r="C318" s="2" t="s">
        <v>1046</v>
      </c>
      <c r="D318" s="76">
        <v>30</v>
      </c>
      <c r="E318" s="76">
        <f>[1]Sheet1!$I$1923</f>
        <v>0</v>
      </c>
      <c r="F318" s="76">
        <f>[1]Sheet1!$I$1923</f>
        <v>0</v>
      </c>
      <c r="G318" s="76">
        <f>[1]Sheet1!$I$1923</f>
        <v>0</v>
      </c>
      <c r="H318" s="76">
        <f>[1]Sheet1!$I$1923</f>
        <v>0</v>
      </c>
      <c r="I318" s="44">
        <f t="shared" si="8"/>
        <v>30</v>
      </c>
      <c r="J318" s="36"/>
    </row>
    <row r="319" spans="1:10" x14ac:dyDescent="0.25">
      <c r="A319" s="1" t="s">
        <v>1047</v>
      </c>
      <c r="B319" s="5" t="s">
        <v>1048</v>
      </c>
      <c r="C319" s="2" t="s">
        <v>870</v>
      </c>
      <c r="D319" s="76">
        <v>1579</v>
      </c>
      <c r="E319" s="76">
        <f>[1]Sheet1!$I$1923</f>
        <v>0</v>
      </c>
      <c r="F319" s="76">
        <f>[1]Sheet1!$I$1923</f>
        <v>0</v>
      </c>
      <c r="G319" s="76">
        <f>[1]Sheet1!$I$1923</f>
        <v>0</v>
      </c>
      <c r="H319" s="76">
        <f>[1]Sheet1!$I$1923</f>
        <v>0</v>
      </c>
      <c r="I319" s="44">
        <f t="shared" si="8"/>
        <v>1579</v>
      </c>
      <c r="J319" s="36"/>
    </row>
    <row r="320" spans="1:10" x14ac:dyDescent="0.25">
      <c r="A320" s="1" t="s">
        <v>302</v>
      </c>
      <c r="B320" s="5" t="s">
        <v>1049</v>
      </c>
      <c r="C320" s="2" t="s">
        <v>1050</v>
      </c>
      <c r="D320" s="76">
        <v>779</v>
      </c>
      <c r="E320" s="76">
        <f>[1]Sheet1!$I$1923</f>
        <v>0</v>
      </c>
      <c r="F320" s="76">
        <f>[1]Sheet1!$I$1923</f>
        <v>0</v>
      </c>
      <c r="G320" s="76">
        <f>[1]Sheet1!$I$1923</f>
        <v>0</v>
      </c>
      <c r="H320" s="76">
        <f>[1]Sheet1!$I$1923</f>
        <v>0</v>
      </c>
      <c r="I320" s="44">
        <f t="shared" si="8"/>
        <v>779</v>
      </c>
      <c r="J320" s="36"/>
    </row>
    <row r="321" spans="1:10" x14ac:dyDescent="0.25">
      <c r="A321" s="1" t="s">
        <v>1051</v>
      </c>
      <c r="B321" s="5" t="s">
        <v>1052</v>
      </c>
      <c r="C321" s="2" t="s">
        <v>1053</v>
      </c>
      <c r="D321" s="76">
        <v>1956</v>
      </c>
      <c r="E321" s="76">
        <f>[1]Sheet1!$I$1923</f>
        <v>0</v>
      </c>
      <c r="F321" s="76">
        <f>[1]Sheet1!$I$1923</f>
        <v>0</v>
      </c>
      <c r="G321" s="76">
        <f>[1]Sheet1!$I$1923</f>
        <v>0</v>
      </c>
      <c r="H321" s="76">
        <f>[1]Sheet1!$I$1923</f>
        <v>0</v>
      </c>
      <c r="I321" s="44">
        <f t="shared" si="8"/>
        <v>1956</v>
      </c>
      <c r="J321" s="36"/>
    </row>
    <row r="322" spans="1:10" x14ac:dyDescent="0.25">
      <c r="A322" s="1" t="s">
        <v>1054</v>
      </c>
      <c r="B322" s="5" t="s">
        <v>1055</v>
      </c>
      <c r="C322" s="2" t="s">
        <v>1056</v>
      </c>
      <c r="D322" s="76">
        <v>2566</v>
      </c>
      <c r="E322" s="76">
        <f>[1]Sheet1!$I$1923</f>
        <v>0</v>
      </c>
      <c r="F322" s="76">
        <f>[1]Sheet1!$I$1923</f>
        <v>0</v>
      </c>
      <c r="G322" s="76">
        <f>[1]Sheet1!$I$1923</f>
        <v>0</v>
      </c>
      <c r="H322" s="76">
        <f>[1]Sheet1!$I$1923</f>
        <v>0</v>
      </c>
      <c r="I322" s="44">
        <f t="shared" si="8"/>
        <v>2566</v>
      </c>
      <c r="J322" s="36"/>
    </row>
    <row r="323" spans="1:10" x14ac:dyDescent="0.25">
      <c r="A323" s="1" t="s">
        <v>1057</v>
      </c>
      <c r="B323" s="5" t="s">
        <v>1058</v>
      </c>
      <c r="C323" s="2" t="s">
        <v>1059</v>
      </c>
      <c r="D323" s="76">
        <v>1433</v>
      </c>
      <c r="E323" s="76">
        <f>[1]Sheet1!$I$1923</f>
        <v>0</v>
      </c>
      <c r="F323" s="76">
        <f>[1]Sheet1!$I$1923</f>
        <v>0</v>
      </c>
      <c r="G323" s="76">
        <f>[1]Sheet1!$I$1923</f>
        <v>0</v>
      </c>
      <c r="H323" s="76">
        <f>[1]Sheet1!$I$1923</f>
        <v>0</v>
      </c>
      <c r="I323" s="44">
        <f t="shared" si="8"/>
        <v>1433</v>
      </c>
      <c r="J323" s="36"/>
    </row>
    <row r="324" spans="1:10" x14ac:dyDescent="0.25">
      <c r="A324" s="1" t="s">
        <v>1060</v>
      </c>
      <c r="B324" s="5" t="s">
        <v>1061</v>
      </c>
      <c r="C324" s="2" t="s">
        <v>1062</v>
      </c>
      <c r="D324" s="76">
        <v>1992</v>
      </c>
      <c r="E324" s="76">
        <f>[1]Sheet1!$I$1923</f>
        <v>0</v>
      </c>
      <c r="F324" s="76">
        <f>[1]Sheet1!$I$1923</f>
        <v>0</v>
      </c>
      <c r="G324" s="76">
        <f>[1]Sheet1!$I$1923</f>
        <v>0</v>
      </c>
      <c r="H324" s="76">
        <f>[1]Sheet1!$I$1923</f>
        <v>0</v>
      </c>
      <c r="I324" s="44">
        <f t="shared" si="8"/>
        <v>1992</v>
      </c>
      <c r="J324" s="36"/>
    </row>
    <row r="325" spans="1:10" x14ac:dyDescent="0.25">
      <c r="A325" s="1" t="s">
        <v>1063</v>
      </c>
      <c r="B325" s="5" t="s">
        <v>1064</v>
      </c>
      <c r="C325" s="2" t="s">
        <v>1065</v>
      </c>
      <c r="D325" s="76">
        <v>2004</v>
      </c>
      <c r="E325" s="76">
        <f>[1]Sheet1!$I$1923</f>
        <v>0</v>
      </c>
      <c r="F325" s="76">
        <f>[1]Sheet1!$I$1923</f>
        <v>0</v>
      </c>
      <c r="G325" s="76">
        <f>[1]Sheet1!$I$1923</f>
        <v>0</v>
      </c>
      <c r="H325" s="76">
        <f>[1]Sheet1!$I$1923</f>
        <v>0</v>
      </c>
      <c r="I325" s="44">
        <f t="shared" si="8"/>
        <v>2004</v>
      </c>
      <c r="J325" s="36"/>
    </row>
    <row r="326" spans="1:10" x14ac:dyDescent="0.25">
      <c r="A326" s="1" t="s">
        <v>1066</v>
      </c>
      <c r="B326" s="5" t="s">
        <v>1067</v>
      </c>
      <c r="C326" s="2" t="s">
        <v>1068</v>
      </c>
      <c r="D326" s="76">
        <v>2565</v>
      </c>
      <c r="E326" s="76">
        <f>[1]Sheet1!$I$1923</f>
        <v>0</v>
      </c>
      <c r="F326" s="76">
        <f>[1]Sheet1!$I$1923</f>
        <v>0</v>
      </c>
      <c r="G326" s="76">
        <f>[1]Sheet1!$I$1923</f>
        <v>0</v>
      </c>
      <c r="H326" s="76">
        <f>[1]Sheet1!$I$1923</f>
        <v>0</v>
      </c>
      <c r="I326" s="44">
        <f t="shared" si="8"/>
        <v>2565</v>
      </c>
      <c r="J326" s="36"/>
    </row>
    <row r="327" spans="1:10" x14ac:dyDescent="0.25">
      <c r="A327" s="1" t="s">
        <v>1069</v>
      </c>
      <c r="B327" s="5" t="s">
        <v>1070</v>
      </c>
      <c r="C327" s="2" t="s">
        <v>1071</v>
      </c>
      <c r="D327" s="76">
        <v>1819</v>
      </c>
      <c r="E327" s="76">
        <f>[1]Sheet1!$I$1923</f>
        <v>0</v>
      </c>
      <c r="F327" s="76">
        <f>[1]Sheet1!$I$1923</f>
        <v>0</v>
      </c>
      <c r="G327" s="76">
        <f>[1]Sheet1!$I$1923</f>
        <v>0</v>
      </c>
      <c r="H327" s="76">
        <f>[1]Sheet1!$I$1923</f>
        <v>0</v>
      </c>
      <c r="I327" s="44">
        <f t="shared" si="8"/>
        <v>1819</v>
      </c>
      <c r="J327" s="36"/>
    </row>
    <row r="328" spans="1:10" x14ac:dyDescent="0.25">
      <c r="A328" s="1" t="s">
        <v>1072</v>
      </c>
      <c r="B328" s="5" t="s">
        <v>1073</v>
      </c>
      <c r="C328" s="2" t="s">
        <v>1074</v>
      </c>
      <c r="D328" s="76">
        <v>1413</v>
      </c>
      <c r="E328" s="76">
        <f>[1]Sheet1!$I$1923</f>
        <v>0</v>
      </c>
      <c r="F328" s="76">
        <f>[1]Sheet1!$I$1923</f>
        <v>0</v>
      </c>
      <c r="G328" s="76">
        <f>[1]Sheet1!$I$1923</f>
        <v>0</v>
      </c>
      <c r="H328" s="76">
        <f>[1]Sheet1!$I$1923</f>
        <v>0</v>
      </c>
      <c r="I328" s="44">
        <f t="shared" si="8"/>
        <v>1413</v>
      </c>
      <c r="J328" s="36"/>
    </row>
    <row r="329" spans="1:10" x14ac:dyDescent="0.25">
      <c r="A329" s="1" t="s">
        <v>1075</v>
      </c>
      <c r="B329" s="5" t="s">
        <v>1076</v>
      </c>
      <c r="C329" s="2" t="s">
        <v>1077</v>
      </c>
      <c r="D329" s="76">
        <v>1585</v>
      </c>
      <c r="E329" s="76">
        <f>[1]Sheet1!$I$1923</f>
        <v>0</v>
      </c>
      <c r="F329" s="76">
        <f>[1]Sheet1!$I$1923</f>
        <v>0</v>
      </c>
      <c r="G329" s="76">
        <f>[1]Sheet1!$I$1923</f>
        <v>0</v>
      </c>
      <c r="H329" s="76">
        <f>[1]Sheet1!$I$1923</f>
        <v>0</v>
      </c>
      <c r="I329" s="44">
        <f t="shared" si="8"/>
        <v>1585</v>
      </c>
      <c r="J329" s="36"/>
    </row>
    <row r="330" spans="1:10" x14ac:dyDescent="0.25">
      <c r="A330" s="1" t="s">
        <v>1078</v>
      </c>
      <c r="B330" s="5" t="s">
        <v>1079</v>
      </c>
      <c r="C330" s="2" t="s">
        <v>1080</v>
      </c>
      <c r="D330" s="76">
        <v>1696</v>
      </c>
      <c r="E330" s="76">
        <f>[1]Sheet1!$I$1923</f>
        <v>0</v>
      </c>
      <c r="F330" s="76">
        <f>[1]Sheet1!$I$1923</f>
        <v>0</v>
      </c>
      <c r="G330" s="76">
        <f>[1]Sheet1!$I$1923</f>
        <v>0</v>
      </c>
      <c r="H330" s="76">
        <f>[1]Sheet1!$I$1923</f>
        <v>0</v>
      </c>
      <c r="I330" s="44">
        <f t="shared" si="8"/>
        <v>1696</v>
      </c>
      <c r="J330" s="36"/>
    </row>
    <row r="331" spans="1:10" x14ac:dyDescent="0.25">
      <c r="A331" s="1" t="s">
        <v>1081</v>
      </c>
      <c r="B331" s="5" t="s">
        <v>1082</v>
      </c>
      <c r="C331" s="2" t="s">
        <v>1083</v>
      </c>
      <c r="D331" s="76">
        <v>4116</v>
      </c>
      <c r="E331" s="76">
        <f>[1]Sheet1!$I$1923</f>
        <v>0</v>
      </c>
      <c r="F331" s="76">
        <f>[1]Sheet1!$I$1923</f>
        <v>0</v>
      </c>
      <c r="G331" s="76">
        <f>[1]Sheet1!$I$1923</f>
        <v>0</v>
      </c>
      <c r="H331" s="76">
        <f>[1]Sheet1!$I$1923</f>
        <v>0</v>
      </c>
      <c r="I331" s="44">
        <f t="shared" si="8"/>
        <v>4116</v>
      </c>
      <c r="J331" s="36"/>
    </row>
    <row r="332" spans="1:10" x14ac:dyDescent="0.25">
      <c r="A332" s="1" t="s">
        <v>1084</v>
      </c>
      <c r="B332" s="5" t="s">
        <v>1085</v>
      </c>
      <c r="C332" s="2" t="s">
        <v>1086</v>
      </c>
      <c r="D332" s="76">
        <v>3242</v>
      </c>
      <c r="E332" s="76">
        <f>[1]Sheet1!$I$1923</f>
        <v>0</v>
      </c>
      <c r="F332" s="76">
        <f>[1]Sheet1!$I$1923</f>
        <v>0</v>
      </c>
      <c r="G332" s="76">
        <f>[1]Sheet1!$I$1923</f>
        <v>0</v>
      </c>
      <c r="H332" s="76">
        <f>[1]Sheet1!$I$1923</f>
        <v>0</v>
      </c>
      <c r="I332" s="44">
        <f t="shared" si="8"/>
        <v>3242</v>
      </c>
      <c r="J332" s="36"/>
    </row>
    <row r="333" spans="1:10" x14ac:dyDescent="0.25">
      <c r="A333" s="1" t="s">
        <v>1087</v>
      </c>
      <c r="B333" s="5" t="s">
        <v>1088</v>
      </c>
      <c r="C333" s="2" t="s">
        <v>1089</v>
      </c>
      <c r="D333" s="76">
        <v>1841</v>
      </c>
      <c r="E333" s="76">
        <f>[1]Sheet1!$I$1923</f>
        <v>0</v>
      </c>
      <c r="F333" s="76">
        <f>[1]Sheet1!$I$1923</f>
        <v>0</v>
      </c>
      <c r="G333" s="76">
        <f>[1]Sheet1!$I$1923</f>
        <v>0</v>
      </c>
      <c r="H333" s="76">
        <f>[1]Sheet1!$I$1923</f>
        <v>0</v>
      </c>
      <c r="I333" s="44">
        <f t="shared" si="8"/>
        <v>1841</v>
      </c>
      <c r="J333" s="36"/>
    </row>
    <row r="334" spans="1:10" x14ac:dyDescent="0.25">
      <c r="A334" s="1" t="s">
        <v>1090</v>
      </c>
      <c r="B334" s="5" t="s">
        <v>1091</v>
      </c>
      <c r="C334" s="2" t="s">
        <v>1092</v>
      </c>
      <c r="D334" s="76">
        <v>1447</v>
      </c>
      <c r="E334" s="76">
        <f>[1]Sheet1!$I$1923</f>
        <v>0</v>
      </c>
      <c r="F334" s="76">
        <f>[1]Sheet1!$I$1923</f>
        <v>0</v>
      </c>
      <c r="G334" s="76">
        <f>[1]Sheet1!$I$1923</f>
        <v>0</v>
      </c>
      <c r="H334" s="76">
        <f>[1]Sheet1!$I$1923</f>
        <v>0</v>
      </c>
      <c r="I334" s="44">
        <f t="shared" si="8"/>
        <v>1447</v>
      </c>
      <c r="J334" s="36"/>
    </row>
    <row r="335" spans="1:10" x14ac:dyDescent="0.25">
      <c r="A335" s="1" t="s">
        <v>1093</v>
      </c>
      <c r="B335" s="5" t="s">
        <v>1094</v>
      </c>
      <c r="C335" s="2" t="s">
        <v>156</v>
      </c>
      <c r="D335" s="76">
        <v>2754</v>
      </c>
      <c r="E335" s="76">
        <f>[1]Sheet1!$I$1923</f>
        <v>0</v>
      </c>
      <c r="F335" s="76">
        <f>[1]Sheet1!$I$1923</f>
        <v>0</v>
      </c>
      <c r="G335" s="76">
        <f>[1]Sheet1!$I$1923</f>
        <v>0</v>
      </c>
      <c r="H335" s="76">
        <f>[1]Sheet1!$I$1923</f>
        <v>0</v>
      </c>
      <c r="I335" s="44">
        <f t="shared" si="8"/>
        <v>2754</v>
      </c>
      <c r="J335" s="36"/>
    </row>
    <row r="336" spans="1:10" x14ac:dyDescent="0.25">
      <c r="A336" s="1" t="s">
        <v>1095</v>
      </c>
      <c r="B336" s="5" t="s">
        <v>1096</v>
      </c>
      <c r="C336" s="2" t="s">
        <v>910</v>
      </c>
      <c r="D336" s="76">
        <v>2244</v>
      </c>
      <c r="E336" s="76">
        <f>[1]Sheet1!$I$1923</f>
        <v>0</v>
      </c>
      <c r="F336" s="76">
        <f>[1]Sheet1!$I$1923</f>
        <v>0</v>
      </c>
      <c r="G336" s="76">
        <f>[1]Sheet1!$I$1923</f>
        <v>0</v>
      </c>
      <c r="H336" s="76">
        <f>[1]Sheet1!$I$1923</f>
        <v>0</v>
      </c>
      <c r="I336" s="44">
        <f t="shared" si="8"/>
        <v>2244</v>
      </c>
      <c r="J336" s="36"/>
    </row>
    <row r="337" spans="1:10" x14ac:dyDescent="0.25">
      <c r="A337" s="1" t="s">
        <v>1097</v>
      </c>
      <c r="B337" s="5" t="s">
        <v>1098</v>
      </c>
      <c r="C337" s="2" t="s">
        <v>1099</v>
      </c>
      <c r="D337" s="76">
        <v>734</v>
      </c>
      <c r="E337" s="76">
        <f>[1]Sheet1!$I$1923</f>
        <v>0</v>
      </c>
      <c r="F337" s="76">
        <f>[1]Sheet1!$I$1923</f>
        <v>0</v>
      </c>
      <c r="G337" s="76">
        <f>[1]Sheet1!$I$1923</f>
        <v>0</v>
      </c>
      <c r="H337" s="76">
        <f>[1]Sheet1!$I$1923</f>
        <v>0</v>
      </c>
      <c r="I337" s="44">
        <f t="shared" si="8"/>
        <v>734</v>
      </c>
      <c r="J337" s="36"/>
    </row>
    <row r="338" spans="1:10" x14ac:dyDescent="0.25">
      <c r="A338" s="1" t="s">
        <v>1100</v>
      </c>
      <c r="B338" s="5" t="s">
        <v>1101</v>
      </c>
      <c r="C338" s="2" t="s">
        <v>1086</v>
      </c>
      <c r="D338" s="76">
        <v>426</v>
      </c>
      <c r="E338" s="76">
        <f>[1]Sheet1!$I$1923</f>
        <v>0</v>
      </c>
      <c r="F338" s="76">
        <f>[1]Sheet1!$I$1923</f>
        <v>0</v>
      </c>
      <c r="G338" s="76">
        <f>[1]Sheet1!$I$1923</f>
        <v>0</v>
      </c>
      <c r="H338" s="76">
        <f>[1]Sheet1!$I$1923</f>
        <v>0</v>
      </c>
      <c r="I338" s="44">
        <f t="shared" si="8"/>
        <v>426</v>
      </c>
      <c r="J338" s="36"/>
    </row>
    <row r="339" spans="1:10" x14ac:dyDescent="0.25">
      <c r="A339" s="1" t="s">
        <v>1102</v>
      </c>
      <c r="B339" s="5" t="s">
        <v>1103</v>
      </c>
      <c r="C339" s="2" t="s">
        <v>1104</v>
      </c>
      <c r="D339" s="76">
        <v>1181</v>
      </c>
      <c r="E339" s="76">
        <f>[1]Sheet1!$I$1923</f>
        <v>0</v>
      </c>
      <c r="F339" s="76">
        <f>[1]Sheet1!$I$1923</f>
        <v>0</v>
      </c>
      <c r="G339" s="76">
        <f>[1]Sheet1!$I$1923</f>
        <v>0</v>
      </c>
      <c r="H339" s="76">
        <f>[1]Sheet1!$I$1923</f>
        <v>0</v>
      </c>
      <c r="I339" s="44">
        <f t="shared" si="8"/>
        <v>1181</v>
      </c>
      <c r="J339" s="36"/>
    </row>
    <row r="340" spans="1:10" x14ac:dyDescent="0.25">
      <c r="A340" s="1" t="s">
        <v>1105</v>
      </c>
      <c r="B340" s="5" t="s">
        <v>1106</v>
      </c>
      <c r="C340" s="2" t="s">
        <v>640</v>
      </c>
      <c r="D340" s="76">
        <v>1818</v>
      </c>
      <c r="E340" s="76">
        <f>[1]Sheet1!$I$1923</f>
        <v>0</v>
      </c>
      <c r="F340" s="76">
        <f>[1]Sheet1!$I$1923</f>
        <v>0</v>
      </c>
      <c r="G340" s="76">
        <f>[1]Sheet1!$I$1923</f>
        <v>0</v>
      </c>
      <c r="H340" s="76">
        <f>[1]Sheet1!$I$1923</f>
        <v>0</v>
      </c>
      <c r="I340" s="44">
        <f t="shared" si="8"/>
        <v>1818</v>
      </c>
      <c r="J340" s="36"/>
    </row>
    <row r="341" spans="1:10" x14ac:dyDescent="0.25">
      <c r="A341" s="1" t="s">
        <v>1107</v>
      </c>
      <c r="B341" s="5" t="s">
        <v>1108</v>
      </c>
      <c r="C341" s="2" t="s">
        <v>640</v>
      </c>
      <c r="D341" s="76">
        <v>1130</v>
      </c>
      <c r="E341" s="76">
        <f>[1]Sheet1!$I$1923</f>
        <v>0</v>
      </c>
      <c r="F341" s="76">
        <f>[1]Sheet1!$I$1923</f>
        <v>0</v>
      </c>
      <c r="G341" s="76">
        <f>[1]Sheet1!$I$1923</f>
        <v>0</v>
      </c>
      <c r="H341" s="76">
        <f>[1]Sheet1!$I$1923</f>
        <v>0</v>
      </c>
      <c r="I341" s="44">
        <f t="shared" si="8"/>
        <v>1130</v>
      </c>
      <c r="J341" s="36"/>
    </row>
    <row r="342" spans="1:10" x14ac:dyDescent="0.25">
      <c r="A342" s="1" t="s">
        <v>1109</v>
      </c>
      <c r="B342" s="5" t="s">
        <v>1110</v>
      </c>
      <c r="C342" s="2" t="s">
        <v>504</v>
      </c>
      <c r="D342" s="76">
        <v>1002</v>
      </c>
      <c r="E342" s="76">
        <f>[1]Sheet1!$I$1923</f>
        <v>0</v>
      </c>
      <c r="F342" s="76">
        <f>[1]Sheet1!$I$1923</f>
        <v>0</v>
      </c>
      <c r="G342" s="76">
        <f>[1]Sheet1!$I$1923</f>
        <v>0</v>
      </c>
      <c r="H342" s="76">
        <f>[1]Sheet1!$I$1923</f>
        <v>0</v>
      </c>
      <c r="I342" s="44">
        <f t="shared" si="8"/>
        <v>1002</v>
      </c>
      <c r="J342" s="36"/>
    </row>
    <row r="343" spans="1:10" x14ac:dyDescent="0.25">
      <c r="A343" s="1" t="s">
        <v>1111</v>
      </c>
      <c r="B343" s="5" t="s">
        <v>1112</v>
      </c>
      <c r="C343" s="2" t="s">
        <v>1113</v>
      </c>
      <c r="D343" s="76">
        <v>1017</v>
      </c>
      <c r="E343" s="76">
        <f>[1]Sheet1!$I$1923</f>
        <v>0</v>
      </c>
      <c r="F343" s="76">
        <f>[1]Sheet1!$I$1923</f>
        <v>0</v>
      </c>
      <c r="G343" s="76">
        <f>[1]Sheet1!$I$1923</f>
        <v>0</v>
      </c>
      <c r="H343" s="76">
        <f>[1]Sheet1!$I$1923</f>
        <v>0</v>
      </c>
      <c r="I343" s="44">
        <f t="shared" si="8"/>
        <v>1017</v>
      </c>
      <c r="J343" s="36"/>
    </row>
    <row r="344" spans="1:10" x14ac:dyDescent="0.25">
      <c r="A344" s="1" t="s">
        <v>1114</v>
      </c>
      <c r="B344" s="5" t="s">
        <v>1115</v>
      </c>
      <c r="C344" s="2" t="s">
        <v>18</v>
      </c>
      <c r="D344" s="76">
        <v>1057</v>
      </c>
      <c r="E344" s="76">
        <f>[1]Sheet1!$I$1923</f>
        <v>0</v>
      </c>
      <c r="F344" s="76">
        <f>[1]Sheet1!$I$1923</f>
        <v>0</v>
      </c>
      <c r="G344" s="76">
        <f>[1]Sheet1!$I$1923</f>
        <v>0</v>
      </c>
      <c r="H344" s="76">
        <f>[1]Sheet1!$I$1923</f>
        <v>0</v>
      </c>
      <c r="I344" s="44">
        <f t="shared" si="8"/>
        <v>1057</v>
      </c>
      <c r="J344" s="36"/>
    </row>
    <row r="345" spans="1:10" x14ac:dyDescent="0.25">
      <c r="A345" s="1" t="s">
        <v>1116</v>
      </c>
      <c r="B345" s="5" t="s">
        <v>1117</v>
      </c>
      <c r="C345" s="2" t="s">
        <v>1118</v>
      </c>
      <c r="D345" s="76">
        <v>869</v>
      </c>
      <c r="E345" s="76">
        <f>[1]Sheet1!$I$1923</f>
        <v>0</v>
      </c>
      <c r="F345" s="76">
        <f>[1]Sheet1!$I$1923</f>
        <v>0</v>
      </c>
      <c r="G345" s="76">
        <f>[1]Sheet1!$I$1923</f>
        <v>0</v>
      </c>
      <c r="H345" s="76">
        <f>[1]Sheet1!$I$1923</f>
        <v>0</v>
      </c>
      <c r="I345" s="44">
        <f t="shared" si="8"/>
        <v>869</v>
      </c>
      <c r="J345" s="36"/>
    </row>
    <row r="346" spans="1:10" x14ac:dyDescent="0.25">
      <c r="A346" s="1" t="s">
        <v>1119</v>
      </c>
      <c r="B346" s="5" t="s">
        <v>1120</v>
      </c>
      <c r="C346" s="2" t="s">
        <v>272</v>
      </c>
      <c r="D346" s="76">
        <v>758</v>
      </c>
      <c r="E346" s="76">
        <f>[1]Sheet1!$I$1923</f>
        <v>0</v>
      </c>
      <c r="F346" s="76">
        <f>[1]Sheet1!$I$1923</f>
        <v>0</v>
      </c>
      <c r="G346" s="76">
        <f>[1]Sheet1!$I$1923</f>
        <v>0</v>
      </c>
      <c r="H346" s="76">
        <f>[1]Sheet1!$I$1923</f>
        <v>0</v>
      </c>
      <c r="I346" s="44">
        <f t="shared" si="8"/>
        <v>758</v>
      </c>
      <c r="J346" s="36"/>
    </row>
    <row r="347" spans="1:10" x14ac:dyDescent="0.25">
      <c r="A347" s="1" t="s">
        <v>1121</v>
      </c>
      <c r="B347" s="5" t="s">
        <v>1122</v>
      </c>
      <c r="C347" s="2" t="s">
        <v>1123</v>
      </c>
      <c r="D347" s="76">
        <v>1560</v>
      </c>
      <c r="E347" s="76">
        <f>[1]Sheet1!$I$1923</f>
        <v>0</v>
      </c>
      <c r="F347" s="76">
        <f>[1]Sheet1!$I$1923</f>
        <v>0</v>
      </c>
      <c r="G347" s="76">
        <f>[1]Sheet1!$I$1923</f>
        <v>0</v>
      </c>
      <c r="H347" s="76">
        <f>[1]Sheet1!$I$1923</f>
        <v>0</v>
      </c>
      <c r="I347" s="44">
        <f t="shared" si="8"/>
        <v>1560</v>
      </c>
      <c r="J347" s="36"/>
    </row>
    <row r="348" spans="1:10" x14ac:dyDescent="0.25">
      <c r="A348" s="1" t="s">
        <v>1124</v>
      </c>
      <c r="B348" s="5" t="s">
        <v>1125</v>
      </c>
      <c r="C348" s="2" t="s">
        <v>536</v>
      </c>
      <c r="D348" s="76">
        <v>5207</v>
      </c>
      <c r="E348" s="76">
        <f>[1]Sheet1!$I$1923</f>
        <v>0</v>
      </c>
      <c r="F348" s="76">
        <f>[1]Sheet1!$I$1923</f>
        <v>0</v>
      </c>
      <c r="G348" s="76">
        <f>[1]Sheet1!$I$1923</f>
        <v>0</v>
      </c>
      <c r="H348" s="76">
        <f>[1]Sheet1!$I$1923</f>
        <v>0</v>
      </c>
      <c r="I348" s="44">
        <f t="shared" si="8"/>
        <v>5207</v>
      </c>
      <c r="J348" s="36"/>
    </row>
    <row r="349" spans="1:10" x14ac:dyDescent="0.25">
      <c r="A349" s="1" t="s">
        <v>1126</v>
      </c>
      <c r="B349" s="5" t="s">
        <v>1127</v>
      </c>
      <c r="C349" s="2" t="s">
        <v>1128</v>
      </c>
      <c r="D349" s="76">
        <v>60</v>
      </c>
      <c r="E349" s="76">
        <f>[1]Sheet1!$I$1923</f>
        <v>0</v>
      </c>
      <c r="F349" s="76">
        <f>[1]Sheet1!$I$1923</f>
        <v>0</v>
      </c>
      <c r="G349" s="76">
        <f>[1]Sheet1!$I$1923</f>
        <v>0</v>
      </c>
      <c r="H349" s="76">
        <f>[1]Sheet1!$I$1923</f>
        <v>0</v>
      </c>
      <c r="I349" s="44">
        <f t="shared" si="8"/>
        <v>60</v>
      </c>
      <c r="J349" s="36"/>
    </row>
    <row r="350" spans="1:10" x14ac:dyDescent="0.25">
      <c r="A350" s="1" t="s">
        <v>1129</v>
      </c>
      <c r="B350" s="5" t="s">
        <v>1130</v>
      </c>
      <c r="C350" s="2" t="s">
        <v>1131</v>
      </c>
      <c r="D350" s="76">
        <v>3564</v>
      </c>
      <c r="E350" s="76">
        <f>[1]Sheet1!$I$1923</f>
        <v>0</v>
      </c>
      <c r="F350" s="76">
        <f>[1]Sheet1!$I$1923</f>
        <v>0</v>
      </c>
      <c r="G350" s="76">
        <f>[1]Sheet1!$I$1923</f>
        <v>0</v>
      </c>
      <c r="H350" s="76">
        <f>[1]Sheet1!$I$1923</f>
        <v>0</v>
      </c>
      <c r="I350" s="44">
        <f t="shared" si="8"/>
        <v>3564</v>
      </c>
      <c r="J350" s="36"/>
    </row>
    <row r="351" spans="1:10" x14ac:dyDescent="0.25">
      <c r="A351" s="1" t="s">
        <v>1132</v>
      </c>
      <c r="B351" s="5" t="s">
        <v>1133</v>
      </c>
      <c r="C351" s="2" t="s">
        <v>1134</v>
      </c>
      <c r="D351" s="76">
        <v>2796</v>
      </c>
      <c r="E351" s="76">
        <f>[1]Sheet1!$I$1923</f>
        <v>0</v>
      </c>
      <c r="F351" s="76">
        <f>[1]Sheet1!$I$1923</f>
        <v>0</v>
      </c>
      <c r="G351" s="76">
        <f>[1]Sheet1!$I$1923</f>
        <v>0</v>
      </c>
      <c r="H351" s="76">
        <f>[1]Sheet1!$I$1923</f>
        <v>0</v>
      </c>
      <c r="I351" s="44">
        <f t="shared" si="8"/>
        <v>2796</v>
      </c>
      <c r="J351" s="36"/>
    </row>
    <row r="352" spans="1:10" x14ac:dyDescent="0.25">
      <c r="A352" s="1" t="s">
        <v>1135</v>
      </c>
      <c r="B352" s="5" t="s">
        <v>1136</v>
      </c>
      <c r="C352" s="2" t="s">
        <v>1137</v>
      </c>
      <c r="D352" s="76">
        <v>4605</v>
      </c>
      <c r="E352" s="76">
        <f>[1]Sheet1!$I$1923</f>
        <v>0</v>
      </c>
      <c r="F352" s="76">
        <f>[1]Sheet1!$I$1923</f>
        <v>0</v>
      </c>
      <c r="G352" s="76">
        <f>[1]Sheet1!$I$1923</f>
        <v>0</v>
      </c>
      <c r="H352" s="76">
        <f>[1]Sheet1!$I$1923</f>
        <v>0</v>
      </c>
      <c r="I352" s="44">
        <f t="shared" si="8"/>
        <v>4605</v>
      </c>
      <c r="J352" s="36"/>
    </row>
    <row r="353" spans="1:10" x14ac:dyDescent="0.25">
      <c r="A353" s="1" t="s">
        <v>1138</v>
      </c>
      <c r="B353" s="5" t="s">
        <v>1139</v>
      </c>
      <c r="C353" s="2" t="s">
        <v>1140</v>
      </c>
      <c r="D353" s="76">
        <v>649</v>
      </c>
      <c r="E353" s="76">
        <f>[1]Sheet1!$I$1923</f>
        <v>0</v>
      </c>
      <c r="F353" s="76">
        <f>[1]Sheet1!$I$1923</f>
        <v>0</v>
      </c>
      <c r="G353" s="76">
        <f>[1]Sheet1!$I$1923</f>
        <v>0</v>
      </c>
      <c r="H353" s="76">
        <f>[1]Sheet1!$I$1923</f>
        <v>0</v>
      </c>
      <c r="I353" s="44">
        <f t="shared" ref="I353:I390" si="9">D353+E353+F353+G353-H353</f>
        <v>649</v>
      </c>
      <c r="J353" s="36"/>
    </row>
    <row r="354" spans="1:10" x14ac:dyDescent="0.25">
      <c r="A354" s="1" t="s">
        <v>1141</v>
      </c>
      <c r="B354" s="5" t="s">
        <v>1142</v>
      </c>
      <c r="C354" s="2" t="s">
        <v>1143</v>
      </c>
      <c r="D354" s="76">
        <v>628</v>
      </c>
      <c r="E354" s="76">
        <f>[1]Sheet1!$I$1923</f>
        <v>0</v>
      </c>
      <c r="F354" s="76">
        <f>[1]Sheet1!$I$1923</f>
        <v>0</v>
      </c>
      <c r="G354" s="76">
        <f>[1]Sheet1!$I$1923</f>
        <v>0</v>
      </c>
      <c r="H354" s="76">
        <f>[1]Sheet1!$I$1923</f>
        <v>0</v>
      </c>
      <c r="I354" s="44">
        <f t="shared" si="9"/>
        <v>628</v>
      </c>
      <c r="J354" s="36"/>
    </row>
    <row r="355" spans="1:10" x14ac:dyDescent="0.25">
      <c r="A355" s="1" t="s">
        <v>1144</v>
      </c>
      <c r="B355" s="5" t="s">
        <v>1145</v>
      </c>
      <c r="C355" s="2" t="s">
        <v>928</v>
      </c>
      <c r="D355" s="76">
        <v>1326</v>
      </c>
      <c r="E355" s="76">
        <f>[1]Sheet1!$I$1923</f>
        <v>0</v>
      </c>
      <c r="F355" s="76">
        <f>[1]Sheet1!$I$1923</f>
        <v>0</v>
      </c>
      <c r="G355" s="76">
        <f>[1]Sheet1!$I$1923</f>
        <v>0</v>
      </c>
      <c r="H355" s="76">
        <f>[1]Sheet1!$I$1923</f>
        <v>0</v>
      </c>
      <c r="I355" s="44">
        <f t="shared" si="9"/>
        <v>1326</v>
      </c>
      <c r="J355" s="36"/>
    </row>
    <row r="356" spans="1:10" x14ac:dyDescent="0.25">
      <c r="A356" s="1" t="s">
        <v>1146</v>
      </c>
      <c r="B356" s="5" t="s">
        <v>1147</v>
      </c>
      <c r="C356" s="2" t="s">
        <v>1148</v>
      </c>
      <c r="D356" s="76">
        <v>484</v>
      </c>
      <c r="E356" s="76">
        <f>[1]Sheet1!$I$1923</f>
        <v>0</v>
      </c>
      <c r="F356" s="76">
        <f>[1]Sheet1!$I$1923</f>
        <v>0</v>
      </c>
      <c r="G356" s="76">
        <f>[1]Sheet1!$I$1923</f>
        <v>0</v>
      </c>
      <c r="H356" s="76">
        <f>[1]Sheet1!$I$1923</f>
        <v>0</v>
      </c>
      <c r="I356" s="44">
        <f t="shared" si="9"/>
        <v>484</v>
      </c>
      <c r="J356" s="36"/>
    </row>
    <row r="357" spans="1:10" x14ac:dyDescent="0.25">
      <c r="A357" s="1" t="s">
        <v>1149</v>
      </c>
      <c r="B357" s="5" t="s">
        <v>1150</v>
      </c>
      <c r="C357" s="2" t="s">
        <v>1151</v>
      </c>
      <c r="D357" s="76">
        <v>2194</v>
      </c>
      <c r="E357" s="76">
        <f>[1]Sheet1!$I$1923</f>
        <v>0</v>
      </c>
      <c r="F357" s="76">
        <f>[1]Sheet1!$I$1923</f>
        <v>0</v>
      </c>
      <c r="G357" s="76">
        <f>[1]Sheet1!$I$1923</f>
        <v>0</v>
      </c>
      <c r="H357" s="76">
        <f>[1]Sheet1!$I$1923</f>
        <v>0</v>
      </c>
      <c r="I357" s="44">
        <f t="shared" si="9"/>
        <v>2194</v>
      </c>
      <c r="J357" s="36"/>
    </row>
    <row r="358" spans="1:10" x14ac:dyDescent="0.25">
      <c r="A358" s="1" t="s">
        <v>1152</v>
      </c>
      <c r="B358" s="5" t="s">
        <v>1153</v>
      </c>
      <c r="C358" s="2" t="s">
        <v>913</v>
      </c>
      <c r="D358" s="76">
        <v>1819</v>
      </c>
      <c r="E358" s="76">
        <f>[1]Sheet1!$I$1923</f>
        <v>0</v>
      </c>
      <c r="F358" s="76">
        <f>[1]Sheet1!$I$1923</f>
        <v>0</v>
      </c>
      <c r="G358" s="76">
        <f>[1]Sheet1!$I$1923</f>
        <v>0</v>
      </c>
      <c r="H358" s="76">
        <f>[1]Sheet1!$I$1923</f>
        <v>0</v>
      </c>
      <c r="I358" s="44">
        <f t="shared" si="9"/>
        <v>1819</v>
      </c>
      <c r="J358" s="36"/>
    </row>
    <row r="359" spans="1:10" x14ac:dyDescent="0.25">
      <c r="A359" s="1" t="s">
        <v>1154</v>
      </c>
      <c r="B359" s="5" t="s">
        <v>1155</v>
      </c>
      <c r="C359" s="2" t="s">
        <v>148</v>
      </c>
      <c r="D359" s="76">
        <v>1600</v>
      </c>
      <c r="E359" s="76">
        <f>[1]Sheet1!$I$1923</f>
        <v>0</v>
      </c>
      <c r="F359" s="76">
        <f>[1]Sheet1!$I$1923</f>
        <v>0</v>
      </c>
      <c r="G359" s="76">
        <f>[1]Sheet1!$I$1923</f>
        <v>0</v>
      </c>
      <c r="H359" s="76">
        <f>[1]Sheet1!$I$1923</f>
        <v>0</v>
      </c>
      <c r="I359" s="44">
        <f t="shared" si="9"/>
        <v>1600</v>
      </c>
      <c r="J359" s="36"/>
    </row>
    <row r="360" spans="1:10" x14ac:dyDescent="0.25">
      <c r="A360" s="1" t="s">
        <v>1156</v>
      </c>
      <c r="B360" s="5" t="s">
        <v>1157</v>
      </c>
      <c r="C360" s="2" t="s">
        <v>148</v>
      </c>
      <c r="D360" s="76">
        <v>1075</v>
      </c>
      <c r="E360" s="76">
        <f>[1]Sheet1!$I$1923</f>
        <v>0</v>
      </c>
      <c r="F360" s="76">
        <f>[1]Sheet1!$I$1923</f>
        <v>0</v>
      </c>
      <c r="G360" s="76">
        <f>[1]Sheet1!$I$1923</f>
        <v>0</v>
      </c>
      <c r="H360" s="76">
        <f>[1]Sheet1!$I$1923</f>
        <v>0</v>
      </c>
      <c r="I360" s="44">
        <f t="shared" si="9"/>
        <v>1075</v>
      </c>
      <c r="J360" s="36"/>
    </row>
    <row r="361" spans="1:10" x14ac:dyDescent="0.25">
      <c r="A361" s="1" t="s">
        <v>1158</v>
      </c>
      <c r="B361" s="5" t="s">
        <v>1159</v>
      </c>
      <c r="C361" s="2" t="s">
        <v>1160</v>
      </c>
      <c r="D361" s="76">
        <v>5619</v>
      </c>
      <c r="E361" s="76">
        <f>[1]Sheet1!$I$1923</f>
        <v>0</v>
      </c>
      <c r="F361" s="76">
        <f>[1]Sheet1!$I$1923</f>
        <v>0</v>
      </c>
      <c r="G361" s="76">
        <f>[1]Sheet1!$I$1923</f>
        <v>0</v>
      </c>
      <c r="H361" s="76">
        <f>[1]Sheet1!$I$1923</f>
        <v>0</v>
      </c>
      <c r="I361" s="44">
        <f t="shared" si="9"/>
        <v>5619</v>
      </c>
      <c r="J361" s="36"/>
    </row>
    <row r="362" spans="1:10" x14ac:dyDescent="0.25">
      <c r="A362" s="1" t="s">
        <v>1161</v>
      </c>
      <c r="B362" s="5" t="s">
        <v>1162</v>
      </c>
      <c r="C362" s="2" t="s">
        <v>1163</v>
      </c>
      <c r="D362" s="76">
        <v>446</v>
      </c>
      <c r="E362" s="76">
        <f>[1]Sheet1!$I$1923</f>
        <v>0</v>
      </c>
      <c r="F362" s="76">
        <f>[1]Sheet1!$I$1923</f>
        <v>0</v>
      </c>
      <c r="G362" s="76">
        <f>[1]Sheet1!$I$1923</f>
        <v>0</v>
      </c>
      <c r="H362" s="76">
        <f>[1]Sheet1!$I$1923</f>
        <v>0</v>
      </c>
      <c r="I362" s="44">
        <f t="shared" si="9"/>
        <v>446</v>
      </c>
      <c r="J362" s="36"/>
    </row>
    <row r="363" spans="1:10" x14ac:dyDescent="0.25">
      <c r="A363" s="1" t="s">
        <v>1164</v>
      </c>
      <c r="B363" s="5" t="s">
        <v>1165</v>
      </c>
      <c r="C363" s="2" t="s">
        <v>1166</v>
      </c>
      <c r="D363" s="76">
        <v>726</v>
      </c>
      <c r="E363" s="76">
        <f>[1]Sheet1!$I$1923</f>
        <v>0</v>
      </c>
      <c r="F363" s="76">
        <f>[1]Sheet1!$I$1923</f>
        <v>0</v>
      </c>
      <c r="G363" s="76">
        <f>[1]Sheet1!$I$1923</f>
        <v>0</v>
      </c>
      <c r="H363" s="76">
        <f>[1]Sheet1!$I$1923</f>
        <v>0</v>
      </c>
      <c r="I363" s="44">
        <f t="shared" si="9"/>
        <v>726</v>
      </c>
      <c r="J363" s="36"/>
    </row>
    <row r="364" spans="1:10" x14ac:dyDescent="0.25">
      <c r="A364" s="1" t="s">
        <v>1167</v>
      </c>
      <c r="B364" s="5" t="s">
        <v>1168</v>
      </c>
      <c r="C364" s="2" t="s">
        <v>1169</v>
      </c>
      <c r="D364" s="76">
        <v>1326</v>
      </c>
      <c r="E364" s="76">
        <f>[1]Sheet1!$I$1923</f>
        <v>0</v>
      </c>
      <c r="F364" s="76">
        <f>[1]Sheet1!$I$1923</f>
        <v>0</v>
      </c>
      <c r="G364" s="76">
        <f>[1]Sheet1!$I$1923</f>
        <v>0</v>
      </c>
      <c r="H364" s="76">
        <f>[1]Sheet1!$I$1923</f>
        <v>0</v>
      </c>
      <c r="I364" s="44">
        <f t="shared" si="9"/>
        <v>1326</v>
      </c>
      <c r="J364" s="36"/>
    </row>
    <row r="365" spans="1:10" x14ac:dyDescent="0.25">
      <c r="A365" s="1" t="s">
        <v>1170</v>
      </c>
      <c r="B365" s="5" t="s">
        <v>1171</v>
      </c>
      <c r="C365" s="2" t="s">
        <v>156</v>
      </c>
      <c r="D365" s="76">
        <v>1587</v>
      </c>
      <c r="E365" s="76">
        <f>[1]Sheet1!$I$1923</f>
        <v>0</v>
      </c>
      <c r="F365" s="76">
        <f>[1]Sheet1!$I$1923</f>
        <v>0</v>
      </c>
      <c r="G365" s="76">
        <f>[1]Sheet1!$I$1923</f>
        <v>0</v>
      </c>
      <c r="H365" s="76">
        <f>[1]Sheet1!$I$1923</f>
        <v>0</v>
      </c>
      <c r="I365" s="44">
        <f t="shared" si="9"/>
        <v>1587</v>
      </c>
      <c r="J365" s="36"/>
    </row>
    <row r="366" spans="1:10" x14ac:dyDescent="0.25">
      <c r="A366" s="1" t="s">
        <v>1172</v>
      </c>
      <c r="B366" s="5" t="s">
        <v>1173</v>
      </c>
      <c r="C366" s="2" t="s">
        <v>1174</v>
      </c>
      <c r="D366" s="76">
        <v>1439</v>
      </c>
      <c r="E366" s="76">
        <f>[1]Sheet1!$I$1923</f>
        <v>0</v>
      </c>
      <c r="F366" s="76">
        <f>[1]Sheet1!$I$1923</f>
        <v>0</v>
      </c>
      <c r="G366" s="76">
        <f>[1]Sheet1!$I$1923</f>
        <v>0</v>
      </c>
      <c r="H366" s="76">
        <f>[1]Sheet1!$I$1923</f>
        <v>0</v>
      </c>
      <c r="I366" s="44">
        <f t="shared" si="9"/>
        <v>1439</v>
      </c>
      <c r="J366" s="36"/>
    </row>
    <row r="367" spans="1:10" x14ac:dyDescent="0.25">
      <c r="A367" s="1" t="s">
        <v>1175</v>
      </c>
      <c r="B367" s="5" t="s">
        <v>1176</v>
      </c>
      <c r="C367" s="2" t="s">
        <v>1123</v>
      </c>
      <c r="D367" s="76">
        <v>642</v>
      </c>
      <c r="E367" s="76">
        <f>[1]Sheet1!$I$1923</f>
        <v>0</v>
      </c>
      <c r="F367" s="76">
        <f>[1]Sheet1!$I$1923</f>
        <v>0</v>
      </c>
      <c r="G367" s="76">
        <f>[1]Sheet1!$I$1923</f>
        <v>0</v>
      </c>
      <c r="H367" s="76">
        <f>[1]Sheet1!$I$1923</f>
        <v>0</v>
      </c>
      <c r="I367" s="44">
        <f t="shared" si="9"/>
        <v>642</v>
      </c>
      <c r="J367" s="36"/>
    </row>
    <row r="368" spans="1:10" x14ac:dyDescent="0.25">
      <c r="A368" s="1" t="s">
        <v>1177</v>
      </c>
      <c r="B368" s="5" t="s">
        <v>1178</v>
      </c>
      <c r="C368" s="2" t="s">
        <v>622</v>
      </c>
      <c r="D368" s="76">
        <v>1131</v>
      </c>
      <c r="E368" s="76">
        <f>[1]Sheet1!$I$1923</f>
        <v>0</v>
      </c>
      <c r="F368" s="76">
        <f>[1]Sheet1!$I$1923</f>
        <v>0</v>
      </c>
      <c r="G368" s="76">
        <f>[1]Sheet1!$I$1923</f>
        <v>0</v>
      </c>
      <c r="H368" s="76">
        <f>[1]Sheet1!$I$1923</f>
        <v>0</v>
      </c>
      <c r="I368" s="44">
        <f t="shared" si="9"/>
        <v>1131</v>
      </c>
      <c r="J368" s="36"/>
    </row>
    <row r="369" spans="1:10" x14ac:dyDescent="0.25">
      <c r="A369" s="1" t="s">
        <v>1179</v>
      </c>
      <c r="B369" s="5" t="s">
        <v>1180</v>
      </c>
      <c r="C369" s="2" t="s">
        <v>1181</v>
      </c>
      <c r="D369" s="76">
        <v>1539</v>
      </c>
      <c r="E369" s="76">
        <f>[1]Sheet1!$I$1923</f>
        <v>0</v>
      </c>
      <c r="F369" s="76">
        <f>[1]Sheet1!$I$1923</f>
        <v>0</v>
      </c>
      <c r="G369" s="76">
        <f>[1]Sheet1!$I$1923</f>
        <v>0</v>
      </c>
      <c r="H369" s="76">
        <f>[1]Sheet1!$I$1923</f>
        <v>0</v>
      </c>
      <c r="I369" s="44">
        <f t="shared" si="9"/>
        <v>1539</v>
      </c>
      <c r="J369" s="36"/>
    </row>
    <row r="370" spans="1:10" x14ac:dyDescent="0.25">
      <c r="A370" s="1" t="s">
        <v>1182</v>
      </c>
      <c r="B370" s="5" t="s">
        <v>1183</v>
      </c>
      <c r="C370" s="2" t="s">
        <v>571</v>
      </c>
      <c r="D370" s="76">
        <v>2000</v>
      </c>
      <c r="E370" s="76">
        <f>[1]Sheet1!$I$1923</f>
        <v>0</v>
      </c>
      <c r="F370" s="76">
        <f>[1]Sheet1!$I$1923</f>
        <v>0</v>
      </c>
      <c r="G370" s="76">
        <f>[1]Sheet1!$I$1923</f>
        <v>0</v>
      </c>
      <c r="H370" s="76">
        <f>[1]Sheet1!$I$1923</f>
        <v>0</v>
      </c>
      <c r="I370" s="44">
        <f t="shared" si="9"/>
        <v>2000</v>
      </c>
      <c r="J370" s="36"/>
    </row>
    <row r="371" spans="1:10" x14ac:dyDescent="0.25">
      <c r="A371" s="1" t="s">
        <v>1184</v>
      </c>
      <c r="B371" s="5" t="s">
        <v>1185</v>
      </c>
      <c r="C371" s="2" t="s">
        <v>1186</v>
      </c>
      <c r="D371" s="76">
        <v>4394</v>
      </c>
      <c r="E371" s="76">
        <f>[1]Sheet1!$I$1923</f>
        <v>0</v>
      </c>
      <c r="F371" s="76">
        <f>[1]Sheet1!$I$1923</f>
        <v>0</v>
      </c>
      <c r="G371" s="76">
        <f>[1]Sheet1!$I$1923</f>
        <v>0</v>
      </c>
      <c r="H371" s="76">
        <f>[1]Sheet1!$I$1923</f>
        <v>0</v>
      </c>
      <c r="I371" s="44">
        <f t="shared" si="9"/>
        <v>4394</v>
      </c>
      <c r="J371" s="36"/>
    </row>
    <row r="372" spans="1:10" x14ac:dyDescent="0.25">
      <c r="A372" s="1" t="s">
        <v>1187</v>
      </c>
      <c r="B372" s="5" t="s">
        <v>1188</v>
      </c>
      <c r="C372" s="2" t="s">
        <v>1189</v>
      </c>
      <c r="D372" s="76">
        <v>1325</v>
      </c>
      <c r="E372" s="76">
        <f>[1]Sheet1!$I$1923</f>
        <v>0</v>
      </c>
      <c r="F372" s="76">
        <f>[1]Sheet1!$I$1923</f>
        <v>0</v>
      </c>
      <c r="G372" s="76">
        <f>[1]Sheet1!$I$1923</f>
        <v>0</v>
      </c>
      <c r="H372" s="76">
        <f>[1]Sheet1!$I$1923</f>
        <v>0</v>
      </c>
      <c r="I372" s="44">
        <f t="shared" si="9"/>
        <v>1325</v>
      </c>
      <c r="J372" s="36"/>
    </row>
    <row r="373" spans="1:10" x14ac:dyDescent="0.25">
      <c r="A373" s="1" t="s">
        <v>1190</v>
      </c>
      <c r="B373" s="5" t="s">
        <v>1191</v>
      </c>
      <c r="C373" s="2" t="s">
        <v>1192</v>
      </c>
      <c r="D373" s="76">
        <v>592</v>
      </c>
      <c r="E373" s="76">
        <f>[1]Sheet1!$I$1923</f>
        <v>0</v>
      </c>
      <c r="F373" s="76">
        <f>[1]Sheet1!$I$1923</f>
        <v>0</v>
      </c>
      <c r="G373" s="76">
        <f>[1]Sheet1!$I$1923</f>
        <v>0</v>
      </c>
      <c r="H373" s="76">
        <f>[1]Sheet1!$I$1923</f>
        <v>0</v>
      </c>
      <c r="I373" s="44">
        <f t="shared" si="9"/>
        <v>592</v>
      </c>
      <c r="J373" s="36"/>
    </row>
    <row r="374" spans="1:10" x14ac:dyDescent="0.25">
      <c r="A374" s="1" t="s">
        <v>1193</v>
      </c>
      <c r="B374" s="5" t="s">
        <v>1194</v>
      </c>
      <c r="C374" s="2" t="s">
        <v>1195</v>
      </c>
      <c r="D374" s="76">
        <v>2199</v>
      </c>
      <c r="E374" s="76">
        <f>[1]Sheet1!$I$1923</f>
        <v>0</v>
      </c>
      <c r="F374" s="76">
        <f>[1]Sheet1!$I$1923</f>
        <v>0</v>
      </c>
      <c r="G374" s="76">
        <f>[1]Sheet1!$I$1923</f>
        <v>0</v>
      </c>
      <c r="H374" s="76">
        <f>[1]Sheet1!$I$1923</f>
        <v>0</v>
      </c>
      <c r="I374" s="44">
        <f t="shared" si="9"/>
        <v>2199</v>
      </c>
      <c r="J374" s="36"/>
    </row>
    <row r="375" spans="1:10" x14ac:dyDescent="0.25">
      <c r="A375" s="1" t="s">
        <v>1196</v>
      </c>
      <c r="B375" s="5" t="s">
        <v>1197</v>
      </c>
      <c r="C375" s="2" t="s">
        <v>1198</v>
      </c>
      <c r="D375" s="76">
        <v>1480</v>
      </c>
      <c r="E375" s="76">
        <f>[1]Sheet1!$I$1923</f>
        <v>0</v>
      </c>
      <c r="F375" s="76">
        <f>[1]Sheet1!$I$1923</f>
        <v>0</v>
      </c>
      <c r="G375" s="76">
        <f>[1]Sheet1!$I$1923</f>
        <v>0</v>
      </c>
      <c r="H375" s="76">
        <f>[1]Sheet1!$I$1923</f>
        <v>0</v>
      </c>
      <c r="I375" s="44">
        <f t="shared" si="9"/>
        <v>1480</v>
      </c>
      <c r="J375" s="36"/>
    </row>
    <row r="376" spans="1:10" x14ac:dyDescent="0.25">
      <c r="A376" s="1" t="s">
        <v>1199</v>
      </c>
      <c r="B376" s="5" t="s">
        <v>1200</v>
      </c>
      <c r="C376" s="2" t="s">
        <v>1201</v>
      </c>
      <c r="D376" s="76">
        <v>1969</v>
      </c>
      <c r="E376" s="76">
        <f>[1]Sheet1!$I$1923</f>
        <v>0</v>
      </c>
      <c r="F376" s="76">
        <f>[1]Sheet1!$I$1923</f>
        <v>0</v>
      </c>
      <c r="G376" s="76">
        <f>[1]Sheet1!$I$1923</f>
        <v>0</v>
      </c>
      <c r="H376" s="76">
        <f>[1]Sheet1!$I$1923</f>
        <v>0</v>
      </c>
      <c r="I376" s="44">
        <f t="shared" si="9"/>
        <v>1969</v>
      </c>
      <c r="J376" s="36"/>
    </row>
    <row r="377" spans="1:10" x14ac:dyDescent="0.25">
      <c r="A377" s="1" t="s">
        <v>1202</v>
      </c>
      <c r="B377" s="5" t="s">
        <v>1203</v>
      </c>
      <c r="C377" s="2" t="s">
        <v>640</v>
      </c>
      <c r="D377" s="76">
        <v>778</v>
      </c>
      <c r="E377" s="76">
        <f>[1]Sheet1!$I$1923</f>
        <v>0</v>
      </c>
      <c r="F377" s="76">
        <f>[1]Sheet1!$I$1923</f>
        <v>0</v>
      </c>
      <c r="G377" s="76">
        <f>[1]Sheet1!$I$1923</f>
        <v>0</v>
      </c>
      <c r="H377" s="76">
        <f>[1]Sheet1!$I$1923</f>
        <v>0</v>
      </c>
      <c r="I377" s="44">
        <f t="shared" si="9"/>
        <v>778</v>
      </c>
      <c r="J377" s="36"/>
    </row>
    <row r="378" spans="1:10" x14ac:dyDescent="0.25">
      <c r="A378" s="1" t="s">
        <v>1204</v>
      </c>
      <c r="B378" s="5" t="s">
        <v>1205</v>
      </c>
      <c r="C378" s="2" t="s">
        <v>1206</v>
      </c>
      <c r="D378" s="76">
        <v>677</v>
      </c>
      <c r="E378" s="76">
        <f>[1]Sheet1!$I$1923</f>
        <v>0</v>
      </c>
      <c r="F378" s="76">
        <f>[1]Sheet1!$I$1923</f>
        <v>0</v>
      </c>
      <c r="G378" s="76">
        <f>[1]Sheet1!$I$1923</f>
        <v>0</v>
      </c>
      <c r="H378" s="76">
        <f>[1]Sheet1!$I$1923</f>
        <v>0</v>
      </c>
      <c r="I378" s="44">
        <f t="shared" si="9"/>
        <v>677</v>
      </c>
      <c r="J378" s="36"/>
    </row>
    <row r="379" spans="1:10" x14ac:dyDescent="0.25">
      <c r="A379" s="1" t="s">
        <v>1207</v>
      </c>
      <c r="B379" s="5" t="s">
        <v>1208</v>
      </c>
      <c r="C379" s="2" t="s">
        <v>1209</v>
      </c>
      <c r="D379" s="76">
        <v>100608</v>
      </c>
      <c r="E379" s="76">
        <f>[1]Sheet1!$I$1923</f>
        <v>0</v>
      </c>
      <c r="F379" s="76">
        <f>[1]Sheet1!$I$1923</f>
        <v>0</v>
      </c>
      <c r="G379" s="76">
        <f>[1]Sheet1!$I$1923</f>
        <v>0</v>
      </c>
      <c r="H379" s="76">
        <f>[1]Sheet1!$I$1923</f>
        <v>0</v>
      </c>
      <c r="I379" s="44">
        <f t="shared" si="9"/>
        <v>100608</v>
      </c>
      <c r="J379" s="36"/>
    </row>
    <row r="380" spans="1:10" x14ac:dyDescent="0.25">
      <c r="A380" s="1" t="s">
        <v>1210</v>
      </c>
      <c r="B380" s="5" t="s">
        <v>1211</v>
      </c>
      <c r="C380" s="2" t="s">
        <v>1212</v>
      </c>
      <c r="D380" s="76">
        <v>195618</v>
      </c>
      <c r="E380" s="76">
        <f>[1]Sheet1!$I$1923</f>
        <v>0</v>
      </c>
      <c r="F380" s="76">
        <f>[1]Sheet1!$I$1923</f>
        <v>0</v>
      </c>
      <c r="G380" s="76">
        <f>[1]Sheet1!$I$1923</f>
        <v>0</v>
      </c>
      <c r="H380" s="76">
        <f>[1]Sheet1!$I$1923</f>
        <v>0</v>
      </c>
      <c r="I380" s="44">
        <f t="shared" si="9"/>
        <v>195618</v>
      </c>
      <c r="J380" s="36"/>
    </row>
    <row r="381" spans="1:10" x14ac:dyDescent="0.25">
      <c r="A381" s="1" t="s">
        <v>1213</v>
      </c>
      <c r="B381" s="5" t="s">
        <v>1214</v>
      </c>
      <c r="C381" s="2" t="s">
        <v>1215</v>
      </c>
      <c r="D381" s="76">
        <v>195484</v>
      </c>
      <c r="E381" s="76">
        <f>[1]Sheet1!$I$1923</f>
        <v>0</v>
      </c>
      <c r="F381" s="76">
        <f>[1]Sheet1!$I$1923</f>
        <v>0</v>
      </c>
      <c r="G381" s="76">
        <f>[1]Sheet1!$I$1923</f>
        <v>0</v>
      </c>
      <c r="H381" s="76">
        <f>[1]Sheet1!$I$1923</f>
        <v>0</v>
      </c>
      <c r="I381" s="44">
        <f t="shared" si="9"/>
        <v>195484</v>
      </c>
      <c r="J381" s="36"/>
    </row>
    <row r="382" spans="1:10" x14ac:dyDescent="0.25">
      <c r="A382" s="1" t="s">
        <v>1216</v>
      </c>
      <c r="B382" s="5" t="s">
        <v>1217</v>
      </c>
      <c r="C382" s="2" t="s">
        <v>1218</v>
      </c>
      <c r="D382" s="76">
        <v>252</v>
      </c>
      <c r="E382" s="76">
        <f>[1]Sheet1!$I$1923</f>
        <v>0</v>
      </c>
      <c r="F382" s="76">
        <f>[1]Sheet1!$I$1923</f>
        <v>0</v>
      </c>
      <c r="G382" s="76">
        <f>[1]Sheet1!$I$1923</f>
        <v>0</v>
      </c>
      <c r="H382" s="76">
        <f>[1]Sheet1!$I$1923</f>
        <v>0</v>
      </c>
      <c r="I382" s="44">
        <f t="shared" si="9"/>
        <v>252</v>
      </c>
      <c r="J382" s="36"/>
    </row>
    <row r="383" spans="1:10" x14ac:dyDescent="0.25">
      <c r="A383" s="1" t="s">
        <v>1219</v>
      </c>
      <c r="B383" s="5" t="s">
        <v>1220</v>
      </c>
      <c r="C383" s="2" t="s">
        <v>1221</v>
      </c>
      <c r="D383" s="76">
        <v>10239</v>
      </c>
      <c r="E383" s="76">
        <f>[1]Sheet1!$I$1923</f>
        <v>0</v>
      </c>
      <c r="F383" s="76">
        <f>[1]Sheet1!$I$1923</f>
        <v>0</v>
      </c>
      <c r="G383" s="76">
        <f>[1]Sheet1!$I$1923</f>
        <v>0</v>
      </c>
      <c r="H383" s="76">
        <f>[1]Sheet1!$I$1923</f>
        <v>0</v>
      </c>
      <c r="I383" s="44">
        <f t="shared" si="9"/>
        <v>10239</v>
      </c>
      <c r="J383" s="36"/>
    </row>
    <row r="384" spans="1:10" x14ac:dyDescent="0.25">
      <c r="A384" s="1" t="s">
        <v>1222</v>
      </c>
      <c r="B384" s="5" t="s">
        <v>1223</v>
      </c>
      <c r="C384" s="2" t="s">
        <v>1224</v>
      </c>
      <c r="D384" s="76">
        <v>1365</v>
      </c>
      <c r="E384" s="76">
        <f>[1]Sheet1!$I$1923</f>
        <v>0</v>
      </c>
      <c r="F384" s="76">
        <f>[1]Sheet1!$I$1923</f>
        <v>0</v>
      </c>
      <c r="G384" s="76">
        <f>[1]Sheet1!$I$1923</f>
        <v>0</v>
      </c>
      <c r="H384" s="76">
        <f>[1]Sheet1!$I$1923</f>
        <v>0</v>
      </c>
      <c r="I384" s="44">
        <f t="shared" si="9"/>
        <v>1365</v>
      </c>
      <c r="J384" s="36"/>
    </row>
    <row r="385" spans="1:10" x14ac:dyDescent="0.25">
      <c r="A385" s="1" t="s">
        <v>1225</v>
      </c>
      <c r="B385" s="5" t="s">
        <v>1226</v>
      </c>
      <c r="C385" s="2" t="s">
        <v>1227</v>
      </c>
      <c r="D385" s="76">
        <v>2384</v>
      </c>
      <c r="E385" s="76">
        <f>[1]Sheet1!$I$1923</f>
        <v>0</v>
      </c>
      <c r="F385" s="76">
        <f>[1]Sheet1!$I$1923</f>
        <v>0</v>
      </c>
      <c r="G385" s="76">
        <f>[1]Sheet1!$I$1923</f>
        <v>0</v>
      </c>
      <c r="H385" s="76">
        <f>[1]Sheet1!$I$1923</f>
        <v>0</v>
      </c>
      <c r="I385" s="44">
        <f t="shared" si="9"/>
        <v>2384</v>
      </c>
      <c r="J385" s="36"/>
    </row>
    <row r="386" spans="1:10" x14ac:dyDescent="0.25">
      <c r="A386" s="1" t="s">
        <v>1228</v>
      </c>
      <c r="B386" s="5" t="s">
        <v>1229</v>
      </c>
      <c r="C386" s="2" t="s">
        <v>1230</v>
      </c>
      <c r="D386" s="76">
        <v>146</v>
      </c>
      <c r="E386" s="76">
        <f>[1]Sheet1!$I$1923</f>
        <v>0</v>
      </c>
      <c r="F386" s="76">
        <f>[1]Sheet1!$I$1923</f>
        <v>0</v>
      </c>
      <c r="G386" s="76">
        <f>[1]Sheet1!$I$1923</f>
        <v>0</v>
      </c>
      <c r="H386" s="76">
        <f>[1]Sheet1!$I$1923</f>
        <v>0</v>
      </c>
      <c r="I386" s="44">
        <f t="shared" si="9"/>
        <v>146</v>
      </c>
      <c r="J386" s="36"/>
    </row>
    <row r="387" spans="1:10" x14ac:dyDescent="0.25">
      <c r="A387" s="1" t="s">
        <v>1231</v>
      </c>
      <c r="B387" s="5" t="s">
        <v>1232</v>
      </c>
      <c r="C387" s="2" t="s">
        <v>1233</v>
      </c>
      <c r="D387" s="76">
        <v>1952</v>
      </c>
      <c r="E387" s="76">
        <f>[1]Sheet1!$I$1923</f>
        <v>0</v>
      </c>
      <c r="F387" s="76">
        <f>[1]Sheet1!$I$1923</f>
        <v>0</v>
      </c>
      <c r="G387" s="76">
        <f>[1]Sheet1!$I$1923</f>
        <v>0</v>
      </c>
      <c r="H387" s="76">
        <f>[1]Sheet1!$I$1923</f>
        <v>0</v>
      </c>
      <c r="I387" s="44">
        <f t="shared" si="9"/>
        <v>1952</v>
      </c>
      <c r="J387" s="36"/>
    </row>
    <row r="388" spans="1:10" x14ac:dyDescent="0.25">
      <c r="A388" s="1" t="s">
        <v>1234</v>
      </c>
      <c r="B388" s="5" t="s">
        <v>1235</v>
      </c>
      <c r="C388" s="2" t="s">
        <v>1236</v>
      </c>
      <c r="D388" s="76">
        <v>2659</v>
      </c>
      <c r="E388" s="76">
        <f>[1]Sheet1!$I$1923</f>
        <v>0</v>
      </c>
      <c r="F388" s="76">
        <f>[1]Sheet1!$I$1923</f>
        <v>0</v>
      </c>
      <c r="G388" s="76">
        <f>[1]Sheet1!$I$1923</f>
        <v>0</v>
      </c>
      <c r="H388" s="76">
        <f>[1]Sheet1!$I$1923</f>
        <v>0</v>
      </c>
      <c r="I388" s="44">
        <f t="shared" si="9"/>
        <v>2659</v>
      </c>
      <c r="J388" s="36"/>
    </row>
    <row r="389" spans="1:10" x14ac:dyDescent="0.25">
      <c r="A389" s="1" t="s">
        <v>1237</v>
      </c>
      <c r="B389" s="5" t="s">
        <v>1238</v>
      </c>
      <c r="C389" s="2" t="s">
        <v>876</v>
      </c>
      <c r="D389" s="76">
        <v>3894</v>
      </c>
      <c r="E389" s="76">
        <f>[1]Sheet1!$I$1923</f>
        <v>0</v>
      </c>
      <c r="F389" s="76">
        <f>[1]Sheet1!$I$1923</f>
        <v>0</v>
      </c>
      <c r="G389" s="76">
        <f>[1]Sheet1!$I$1923</f>
        <v>0</v>
      </c>
      <c r="H389" s="76">
        <f>[1]Sheet1!$I$1923</f>
        <v>0</v>
      </c>
      <c r="I389" s="44">
        <f t="shared" si="9"/>
        <v>3894</v>
      </c>
      <c r="J389" s="36"/>
    </row>
    <row r="390" spans="1:10" x14ac:dyDescent="0.25">
      <c r="A390" s="1" t="s">
        <v>1239</v>
      </c>
      <c r="B390" s="5" t="s">
        <v>1240</v>
      </c>
      <c r="C390" s="2" t="s">
        <v>1241</v>
      </c>
      <c r="D390" s="76">
        <v>5320</v>
      </c>
      <c r="E390" s="76">
        <f>[1]Sheet1!$I$1923</f>
        <v>0</v>
      </c>
      <c r="F390" s="76">
        <f>[1]Sheet1!$I$1923</f>
        <v>0</v>
      </c>
      <c r="G390" s="76">
        <f>[1]Sheet1!$I$1923</f>
        <v>0</v>
      </c>
      <c r="H390" s="76">
        <f>[1]Sheet1!$I$1923</f>
        <v>0</v>
      </c>
      <c r="I390" s="44">
        <f t="shared" si="9"/>
        <v>5320</v>
      </c>
      <c r="J390" s="36"/>
    </row>
    <row r="391" spans="1:10" x14ac:dyDescent="0.25">
      <c r="A391" s="49" t="s">
        <v>31</v>
      </c>
      <c r="B391" s="50" t="s">
        <v>31</v>
      </c>
      <c r="C391" s="2" t="s">
        <v>32</v>
      </c>
      <c r="D391" s="83">
        <f t="shared" ref="D391:I391" si="10">SUM(D97:D390)</f>
        <v>1222172</v>
      </c>
      <c r="E391" s="83">
        <f t="shared" si="10"/>
        <v>0</v>
      </c>
      <c r="F391" s="83">
        <f t="shared" si="10"/>
        <v>0</v>
      </c>
      <c r="G391" s="83">
        <f t="shared" si="10"/>
        <v>0</v>
      </c>
      <c r="H391" s="83">
        <f t="shared" si="10"/>
        <v>0</v>
      </c>
      <c r="I391" s="83">
        <f t="shared" si="10"/>
        <v>1222172</v>
      </c>
      <c r="J391" s="36">
        <f>SUM(J253:J390)</f>
        <v>0</v>
      </c>
    </row>
    <row r="392" spans="1:10" x14ac:dyDescent="0.25">
      <c r="D392" s="89">
        <f t="shared" ref="D392:I392" si="11">D86+D391</f>
        <v>36116867</v>
      </c>
      <c r="E392" s="89">
        <f t="shared" si="11"/>
        <v>1889823</v>
      </c>
      <c r="F392" s="89">
        <f t="shared" si="11"/>
        <v>1333855</v>
      </c>
      <c r="G392" s="89">
        <f t="shared" si="11"/>
        <v>2611475</v>
      </c>
      <c r="H392" s="89">
        <f t="shared" si="11"/>
        <v>23838173</v>
      </c>
      <c r="I392" s="89">
        <f t="shared" si="11"/>
        <v>18113847</v>
      </c>
    </row>
    <row r="393" spans="1:10" x14ac:dyDescent="0.25">
      <c r="D393" s="89">
        <v>36116867</v>
      </c>
      <c r="E393" s="90"/>
      <c r="F393" s="90"/>
      <c r="G393" s="90"/>
    </row>
    <row r="394" spans="1:10" x14ac:dyDescent="0.25">
      <c r="D394" s="69">
        <f>D393-D392</f>
        <v>0</v>
      </c>
      <c r="E394" s="90"/>
      <c r="F394" s="90"/>
      <c r="G394" s="90"/>
    </row>
  </sheetData>
  <mergeCells count="12">
    <mergeCell ref="A95:C95"/>
    <mergeCell ref="A2:C2"/>
    <mergeCell ref="A4:C4"/>
    <mergeCell ref="A5:C5"/>
    <mergeCell ref="A6:C6"/>
    <mergeCell ref="A7:G7"/>
    <mergeCell ref="A8:C8"/>
    <mergeCell ref="A89:C89"/>
    <mergeCell ref="A91:C91"/>
    <mergeCell ref="A92:C92"/>
    <mergeCell ref="A93:C93"/>
    <mergeCell ref="A94:G9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Sheet1</vt:lpstr>
      <vt:lpstr>Sheet3</vt:lpstr>
      <vt:lpstr>Sheet4</vt:lpstr>
      <vt:lpstr>Sheet5</vt:lpstr>
      <vt:lpstr>Sheet2</vt:lpstr>
      <vt:lpstr>Sheet1!Print_Area</vt:lpstr>
      <vt:lpstr>Sheet3!Print_Area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Akash PC</dc:creator>
  <cp:lastModifiedBy>Dell</cp:lastModifiedBy>
  <cp:lastPrinted>2021-10-01T05:26:18Z</cp:lastPrinted>
  <dcterms:created xsi:type="dcterms:W3CDTF">2020-04-30T10:20:59Z</dcterms:created>
  <dcterms:modified xsi:type="dcterms:W3CDTF">2021-10-01T05:53:22Z</dcterms:modified>
</cp:coreProperties>
</file>